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mar.Prokopova\AppData\Local\Microsoft\Windows\INetCache\Content.Outlook\9FIB40NG\"/>
    </mc:Choice>
  </mc:AlternateContent>
  <xr:revisionPtr revIDLastSave="0" documentId="13_ncr:1_{D0A77E0D-BFDD-4935-A290-EDA4849DA885}" xr6:coauthVersionLast="47" xr6:coauthVersionMax="47" xr10:uidLastSave="{00000000-0000-0000-0000-000000000000}"/>
  <bookViews>
    <workbookView xWindow="-108" yWindow="-108" windowWidth="23256" windowHeight="12456" activeTab="1" xr2:uid="{90C851F2-5D6F-4AA2-94FF-21C2696CE242}"/>
  </bookViews>
  <sheets>
    <sheet name="Úhrady SÚKL 2025 - limity" sheetId="6" r:id="rId1"/>
    <sheet name="Úhrady SÚKL 2025" sheetId="1" r:id="rId2"/>
    <sheet name="Úhrady SUKL - vlhké hojení" sheetId="2" r:id="rId3"/>
    <sheet name="Úhrady SUKL - tradiční hojení" sheetId="3" r:id="rId4"/>
    <sheet name="Úhrady SUKL - obinadla" sheetId="4" r:id="rId5"/>
    <sheet name="Úhrady SUKL - ostatní materiál" sheetId="5" r:id="rId6"/>
  </sheets>
  <definedNames>
    <definedName name="_xlnm._FilterDatabase" localSheetId="1" hidden="1">'Úhrady SÚKL 2025'!$A$7:$M$345</definedName>
    <definedName name="_xlnm._FilterDatabase" localSheetId="0" hidden="1">'Úhrady SÚKL 2025 - limity'!$A$7:$J$28</definedName>
    <definedName name="_GoBack" localSheetId="1">'Úhrady SÚKL 2025'!$C$328</definedName>
    <definedName name="_GoBack" localSheetId="0">'Úhrady SÚKL 2025 - limity'!$C$328</definedName>
    <definedName name="_xlnm.Print_Area" localSheetId="5">'Úhrady SUKL - ostatní materiál'!$A$1:$J$83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00" i="1" l="1"/>
  <c r="M200" i="1"/>
  <c r="L201" i="1"/>
  <c r="M201" i="1"/>
  <c r="L202" i="1"/>
  <c r="M202" i="1"/>
  <c r="L203" i="1"/>
  <c r="M203" i="1"/>
  <c r="L204" i="1"/>
  <c r="M204" i="1"/>
  <c r="L205" i="1"/>
  <c r="M205" i="1"/>
  <c r="L206" i="1"/>
  <c r="M206" i="1"/>
  <c r="J325" i="1"/>
  <c r="L325" i="1"/>
  <c r="M325" i="1" s="1"/>
  <c r="J326" i="1"/>
  <c r="L326" i="1"/>
  <c r="M326" i="1" s="1"/>
  <c r="J327" i="1"/>
  <c r="L327" i="1"/>
  <c r="M327" i="1" s="1"/>
  <c r="J328" i="1"/>
  <c r="L328" i="1"/>
  <c r="M328" i="1" s="1"/>
  <c r="J329" i="1"/>
  <c r="L329" i="1"/>
  <c r="M329" i="1" s="1"/>
  <c r="J330" i="1"/>
  <c r="L330" i="1"/>
  <c r="M330" i="1" s="1"/>
  <c r="J331" i="1"/>
  <c r="L331" i="1"/>
  <c r="M331" i="1" s="1"/>
  <c r="J332" i="1"/>
  <c r="L332" i="1"/>
  <c r="M332" i="1" s="1"/>
  <c r="J333" i="1"/>
  <c r="L333" i="1"/>
  <c r="M333" i="1" s="1"/>
  <c r="J334" i="1"/>
  <c r="L334" i="1"/>
  <c r="M334" i="1" s="1"/>
  <c r="J335" i="1"/>
  <c r="L335" i="1"/>
  <c r="M335" i="1" s="1"/>
  <c r="J336" i="1"/>
  <c r="L336" i="1"/>
  <c r="M336" i="1" s="1"/>
  <c r="J337" i="1"/>
  <c r="L337" i="1"/>
  <c r="M337" i="1" s="1"/>
  <c r="J338" i="1"/>
  <c r="L338" i="1"/>
  <c r="M338" i="1" s="1"/>
  <c r="J339" i="1"/>
  <c r="L339" i="1"/>
  <c r="M339" i="1" s="1"/>
  <c r="J340" i="1"/>
  <c r="L340" i="1"/>
  <c r="M340" i="1" s="1"/>
  <c r="J341" i="1"/>
  <c r="L341" i="1"/>
  <c r="M341" i="1" s="1"/>
  <c r="J342" i="1"/>
  <c r="L342" i="1"/>
  <c r="M342" i="1" s="1"/>
  <c r="L343" i="1"/>
  <c r="M343" i="1" s="1"/>
  <c r="L344" i="1"/>
  <c r="M344" i="1" s="1"/>
  <c r="L345" i="1"/>
  <c r="M345" i="1" s="1"/>
  <c r="J343" i="1"/>
  <c r="J344" i="1"/>
  <c r="J345" i="1"/>
  <c r="L263" i="6"/>
  <c r="M263" i="6" s="1"/>
  <c r="L262" i="1"/>
  <c r="M262" i="1" s="1"/>
  <c r="L263" i="1"/>
  <c r="M263" i="1" s="1"/>
  <c r="L264" i="1"/>
  <c r="M264" i="1" s="1"/>
  <c r="L265" i="1"/>
  <c r="M265" i="1" s="1"/>
  <c r="J263" i="1"/>
  <c r="J264" i="1"/>
  <c r="J265" i="1"/>
  <c r="L282" i="6"/>
  <c r="M282" i="6" s="1"/>
  <c r="L283" i="6"/>
  <c r="M283" i="6" s="1"/>
  <c r="L284" i="6"/>
  <c r="M284" i="6" s="1"/>
  <c r="L285" i="6"/>
  <c r="M285" i="6" s="1"/>
  <c r="L286" i="6"/>
  <c r="M286" i="6" s="1"/>
  <c r="L282" i="1"/>
  <c r="M282" i="1" s="1"/>
  <c r="L283" i="1"/>
  <c r="M283" i="1" s="1"/>
  <c r="L284" i="1"/>
  <c r="M284" i="1" s="1"/>
  <c r="L285" i="1"/>
  <c r="M285" i="1" s="1"/>
  <c r="L286" i="1"/>
  <c r="M286" i="1" s="1"/>
  <c r="J282" i="1"/>
  <c r="J283" i="1"/>
  <c r="J284" i="1"/>
  <c r="J285" i="1"/>
  <c r="J286" i="1"/>
  <c r="L98" i="6"/>
  <c r="M98" i="6" s="1"/>
  <c r="J218" i="1"/>
  <c r="L218" i="1"/>
  <c r="M218" i="1" s="1"/>
  <c r="J217" i="1"/>
  <c r="L217" i="1"/>
  <c r="M217" i="1" s="1"/>
  <c r="J216" i="1"/>
  <c r="L216" i="1"/>
  <c r="M216" i="1" s="1"/>
  <c r="J215" i="1"/>
  <c r="L215" i="1"/>
  <c r="M215" i="1" s="1"/>
  <c r="J129" i="1"/>
  <c r="L129" i="1"/>
  <c r="M129" i="1" s="1"/>
  <c r="J98" i="1"/>
  <c r="L98" i="1"/>
  <c r="M98" i="1" s="1"/>
  <c r="L351" i="6"/>
  <c r="M351" i="6" s="1"/>
  <c r="L352" i="6"/>
  <c r="M352" i="6" s="1"/>
  <c r="L353" i="6"/>
  <c r="M353" i="6" s="1"/>
  <c r="L354" i="6"/>
  <c r="M354" i="6" s="1"/>
  <c r="L355" i="6"/>
  <c r="L356" i="6"/>
  <c r="M356" i="6" s="1"/>
  <c r="L357" i="6"/>
  <c r="M357" i="6" s="1"/>
  <c r="L358" i="6"/>
  <c r="M358" i="6" s="1"/>
  <c r="L359" i="6"/>
  <c r="M359" i="6" s="1"/>
  <c r="L360" i="6"/>
  <c r="M360" i="6" s="1"/>
  <c r="L361" i="6"/>
  <c r="M361" i="6" s="1"/>
  <c r="L367" i="6"/>
  <c r="M367" i="6" s="1"/>
  <c r="L368" i="6"/>
  <c r="M368" i="6" s="1"/>
  <c r="L333" i="6"/>
  <c r="M333" i="6" s="1"/>
  <c r="L334" i="6"/>
  <c r="M334" i="6" s="1"/>
  <c r="L335" i="6"/>
  <c r="M335" i="6" s="1"/>
  <c r="L336" i="6"/>
  <c r="M336" i="6" s="1"/>
  <c r="L321" i="6"/>
  <c r="M321" i="6" s="1"/>
  <c r="L320" i="6"/>
  <c r="M320" i="6" s="1"/>
  <c r="L305" i="6"/>
  <c r="M305" i="6" s="1"/>
  <c r="L306" i="6"/>
  <c r="M306" i="6" s="1"/>
  <c r="L307" i="6"/>
  <c r="M307" i="6" s="1"/>
  <c r="L308" i="6"/>
  <c r="M308" i="6" s="1"/>
  <c r="L309" i="6"/>
  <c r="M309" i="6" s="1"/>
  <c r="L310" i="6"/>
  <c r="M310" i="6" s="1"/>
  <c r="L311" i="6"/>
  <c r="M311" i="6" s="1"/>
  <c r="L312" i="6"/>
  <c r="M312" i="6" s="1"/>
  <c r="L313" i="6"/>
  <c r="M313" i="6" s="1"/>
  <c r="L314" i="6"/>
  <c r="M314" i="6" s="1"/>
  <c r="L315" i="6"/>
  <c r="M315" i="6" s="1"/>
  <c r="L304" i="6"/>
  <c r="M304" i="6" s="1"/>
  <c r="L298" i="6"/>
  <c r="M298" i="6" s="1"/>
  <c r="L299" i="6"/>
  <c r="M299" i="6" s="1"/>
  <c r="L300" i="6"/>
  <c r="M300" i="6" s="1"/>
  <c r="L297" i="6"/>
  <c r="L288" i="6"/>
  <c r="M288" i="6" s="1"/>
  <c r="L289" i="6"/>
  <c r="M289" i="6" s="1"/>
  <c r="L290" i="6"/>
  <c r="M290" i="6" s="1"/>
  <c r="L291" i="6"/>
  <c r="M291" i="6" s="1"/>
  <c r="L292" i="6"/>
  <c r="M292" i="6" s="1"/>
  <c r="L293" i="6"/>
  <c r="M293" i="6" s="1"/>
  <c r="L287" i="6"/>
  <c r="M287" i="6" s="1"/>
  <c r="L270" i="6"/>
  <c r="M270" i="6" s="1"/>
  <c r="L271" i="6"/>
  <c r="M271" i="6" s="1"/>
  <c r="L272" i="6"/>
  <c r="M272" i="6" s="1"/>
  <c r="L273" i="6"/>
  <c r="M273" i="6" s="1"/>
  <c r="L274" i="6"/>
  <c r="M274" i="6" s="1"/>
  <c r="L275" i="6"/>
  <c r="M275" i="6" s="1"/>
  <c r="L276" i="6"/>
  <c r="M276" i="6" s="1"/>
  <c r="L277" i="6"/>
  <c r="M277" i="6" s="1"/>
  <c r="L278" i="6"/>
  <c r="M278" i="6" s="1"/>
  <c r="L269" i="6"/>
  <c r="M269" i="6" s="1"/>
  <c r="L255" i="6"/>
  <c r="M255" i="6" s="1"/>
  <c r="L256" i="6"/>
  <c r="M256" i="6" s="1"/>
  <c r="L257" i="6"/>
  <c r="M257" i="6" s="1"/>
  <c r="L258" i="6"/>
  <c r="M258" i="6" s="1"/>
  <c r="L259" i="6"/>
  <c r="M259" i="6" s="1"/>
  <c r="L260" i="6"/>
  <c r="M260" i="6" s="1"/>
  <c r="L261" i="6"/>
  <c r="M261" i="6" s="1"/>
  <c r="L262" i="6"/>
  <c r="M262" i="6" s="1"/>
  <c r="L254" i="6"/>
  <c r="M254" i="6" s="1"/>
  <c r="L249" i="6"/>
  <c r="M249" i="6" s="1"/>
  <c r="L250" i="6"/>
  <c r="M250" i="6" s="1"/>
  <c r="L248" i="6"/>
  <c r="M248" i="6" s="1"/>
  <c r="L228" i="6"/>
  <c r="M228" i="6" s="1"/>
  <c r="L229" i="6"/>
  <c r="M229" i="6" s="1"/>
  <c r="L230" i="6"/>
  <c r="M230" i="6" s="1"/>
  <c r="L231" i="6"/>
  <c r="M231" i="6" s="1"/>
  <c r="L232" i="6"/>
  <c r="M232" i="6" s="1"/>
  <c r="L233" i="6"/>
  <c r="M233" i="6" s="1"/>
  <c r="L234" i="6"/>
  <c r="M234" i="6" s="1"/>
  <c r="L235" i="6"/>
  <c r="M235" i="6" s="1"/>
  <c r="L236" i="6"/>
  <c r="M236" i="6" s="1"/>
  <c r="L237" i="6"/>
  <c r="M237" i="6" s="1"/>
  <c r="L238" i="6"/>
  <c r="M238" i="6" s="1"/>
  <c r="L239" i="6"/>
  <c r="M239" i="6" s="1"/>
  <c r="L240" i="6"/>
  <c r="M240" i="6" s="1"/>
  <c r="L241" i="6"/>
  <c r="M241" i="6" s="1"/>
  <c r="L242" i="6"/>
  <c r="M242" i="6" s="1"/>
  <c r="L243" i="6"/>
  <c r="M243" i="6" s="1"/>
  <c r="L244" i="6"/>
  <c r="M244" i="6" s="1"/>
  <c r="L227" i="6"/>
  <c r="M227" i="6" s="1"/>
  <c r="L144" i="6"/>
  <c r="M144" i="6" s="1"/>
  <c r="L145" i="6"/>
  <c r="M145" i="6" s="1"/>
  <c r="L157" i="6"/>
  <c r="M157" i="6" s="1"/>
  <c r="L158" i="6"/>
  <c r="M158" i="6" s="1"/>
  <c r="L159" i="6"/>
  <c r="M159" i="6" s="1"/>
  <c r="L160" i="6"/>
  <c r="M160" i="6" s="1"/>
  <c r="L161" i="6"/>
  <c r="M161" i="6" s="1"/>
  <c r="L162" i="6"/>
  <c r="M162" i="6" s="1"/>
  <c r="L163" i="6"/>
  <c r="M163" i="6" s="1"/>
  <c r="L164" i="6"/>
  <c r="M164" i="6" s="1"/>
  <c r="L176" i="6"/>
  <c r="M176" i="6" s="1"/>
  <c r="L177" i="6"/>
  <c r="M177" i="6" s="1"/>
  <c r="L178" i="6"/>
  <c r="M178" i="6" s="1"/>
  <c r="L179" i="6"/>
  <c r="M179" i="6" s="1"/>
  <c r="L180" i="6"/>
  <c r="M180" i="6" s="1"/>
  <c r="L181" i="6"/>
  <c r="M181" i="6" s="1"/>
  <c r="L207" i="6"/>
  <c r="M207" i="6" s="1"/>
  <c r="L208" i="6"/>
  <c r="M208" i="6" s="1"/>
  <c r="L209" i="6"/>
  <c r="M209" i="6" s="1"/>
  <c r="L210" i="6"/>
  <c r="M210" i="6" s="1"/>
  <c r="L211" i="6"/>
  <c r="M211" i="6" s="1"/>
  <c r="L212" i="6"/>
  <c r="M212" i="6" s="1"/>
  <c r="L213" i="6"/>
  <c r="M213" i="6" s="1"/>
  <c r="L214" i="6"/>
  <c r="M214" i="6" s="1"/>
  <c r="L219" i="6"/>
  <c r="M219" i="6" s="1"/>
  <c r="L220" i="6"/>
  <c r="M220" i="6" s="1"/>
  <c r="L221" i="6"/>
  <c r="M221" i="6" s="1"/>
  <c r="L222" i="6"/>
  <c r="M222" i="6" s="1"/>
  <c r="L143" i="6"/>
  <c r="M143" i="6" s="1"/>
  <c r="L121" i="6"/>
  <c r="M121" i="6" s="1"/>
  <c r="L122" i="6"/>
  <c r="M122" i="6" s="1"/>
  <c r="L123" i="6"/>
  <c r="M123" i="6" s="1"/>
  <c r="L124" i="6"/>
  <c r="M124" i="6" s="1"/>
  <c r="L125" i="6"/>
  <c r="M125" i="6" s="1"/>
  <c r="L126" i="6"/>
  <c r="M126" i="6" s="1"/>
  <c r="L127" i="6"/>
  <c r="M127" i="6" s="1"/>
  <c r="L128" i="6"/>
  <c r="M128" i="6" s="1"/>
  <c r="L130" i="6"/>
  <c r="M130" i="6" s="1"/>
  <c r="L131" i="6"/>
  <c r="M131" i="6" s="1"/>
  <c r="L132" i="6"/>
  <c r="M132" i="6" s="1"/>
  <c r="L133" i="6"/>
  <c r="M133" i="6" s="1"/>
  <c r="L134" i="6"/>
  <c r="M134" i="6" s="1"/>
  <c r="L135" i="6"/>
  <c r="M135" i="6" s="1"/>
  <c r="L136" i="6"/>
  <c r="M136" i="6" s="1"/>
  <c r="L137" i="6"/>
  <c r="M137" i="6" s="1"/>
  <c r="L138" i="6"/>
  <c r="M138" i="6" s="1"/>
  <c r="L139" i="6"/>
  <c r="M139" i="6" s="1"/>
  <c r="L120" i="6"/>
  <c r="M120" i="6" s="1"/>
  <c r="L116" i="6"/>
  <c r="M116" i="6" s="1"/>
  <c r="L115" i="6"/>
  <c r="M115" i="6" s="1"/>
  <c r="L80" i="6"/>
  <c r="M80" i="6" s="1"/>
  <c r="L81" i="6"/>
  <c r="M81" i="6" s="1"/>
  <c r="L82" i="6"/>
  <c r="M82" i="6" s="1"/>
  <c r="L83" i="6"/>
  <c r="M83" i="6" s="1"/>
  <c r="L84" i="6"/>
  <c r="M84" i="6" s="1"/>
  <c r="L85" i="6"/>
  <c r="M85" i="6" s="1"/>
  <c r="L86" i="6"/>
  <c r="M86" i="6" s="1"/>
  <c r="L87" i="6"/>
  <c r="M87" i="6" s="1"/>
  <c r="L88" i="6"/>
  <c r="M88" i="6" s="1"/>
  <c r="L89" i="6"/>
  <c r="M89" i="6" s="1"/>
  <c r="L90" i="6"/>
  <c r="M90" i="6" s="1"/>
  <c r="L91" i="6"/>
  <c r="M91" i="6" s="1"/>
  <c r="L92" i="6"/>
  <c r="M92" i="6" s="1"/>
  <c r="L93" i="6"/>
  <c r="M93" i="6" s="1"/>
  <c r="L94" i="6"/>
  <c r="M94" i="6" s="1"/>
  <c r="L95" i="6"/>
  <c r="M95" i="6" s="1"/>
  <c r="L96" i="6"/>
  <c r="M96" i="6" s="1"/>
  <c r="L97" i="6"/>
  <c r="M97" i="6" s="1"/>
  <c r="L99" i="6"/>
  <c r="M99" i="6" s="1"/>
  <c r="L100" i="6"/>
  <c r="M100" i="6" s="1"/>
  <c r="L101" i="6"/>
  <c r="M101" i="6" s="1"/>
  <c r="L102" i="6"/>
  <c r="M102" i="6" s="1"/>
  <c r="L103" i="6"/>
  <c r="M103" i="6" s="1"/>
  <c r="L104" i="6"/>
  <c r="M104" i="6" s="1"/>
  <c r="L105" i="6"/>
  <c r="M105" i="6" s="1"/>
  <c r="L106" i="6"/>
  <c r="M106" i="6" s="1"/>
  <c r="L107" i="6"/>
  <c r="M107" i="6" s="1"/>
  <c r="L108" i="6"/>
  <c r="M108" i="6" s="1"/>
  <c r="L109" i="6"/>
  <c r="M109" i="6" s="1"/>
  <c r="L110" i="6"/>
  <c r="M110" i="6" s="1"/>
  <c r="L111" i="6"/>
  <c r="M111" i="6" s="1"/>
  <c r="L49" i="6"/>
  <c r="M49" i="6" s="1"/>
  <c r="L50" i="6"/>
  <c r="M50" i="6" s="1"/>
  <c r="L51" i="6"/>
  <c r="M51" i="6" s="1"/>
  <c r="L52" i="6"/>
  <c r="M52" i="6" s="1"/>
  <c r="L53" i="6"/>
  <c r="M53" i="6" s="1"/>
  <c r="L54" i="6"/>
  <c r="M54" i="6" s="1"/>
  <c r="L55" i="6"/>
  <c r="M55" i="6" s="1"/>
  <c r="L56" i="6"/>
  <c r="M56" i="6" s="1"/>
  <c r="L57" i="6"/>
  <c r="M57" i="6" s="1"/>
  <c r="L58" i="6"/>
  <c r="M58" i="6" s="1"/>
  <c r="L59" i="6"/>
  <c r="M59" i="6" s="1"/>
  <c r="L60" i="6"/>
  <c r="M60" i="6" s="1"/>
  <c r="L61" i="6"/>
  <c r="M61" i="6" s="1"/>
  <c r="L62" i="6"/>
  <c r="M62" i="6" s="1"/>
  <c r="L63" i="6"/>
  <c r="M63" i="6" s="1"/>
  <c r="L64" i="6"/>
  <c r="M64" i="6" s="1"/>
  <c r="L65" i="6"/>
  <c r="M65" i="6" s="1"/>
  <c r="L66" i="6"/>
  <c r="M66" i="6" s="1"/>
  <c r="L48" i="6"/>
  <c r="M48" i="6" s="1"/>
  <c r="L33" i="6"/>
  <c r="M33" i="6" s="1"/>
  <c r="L34" i="6"/>
  <c r="M34" i="6" s="1"/>
  <c r="L35" i="6"/>
  <c r="M35" i="6" s="1"/>
  <c r="L36" i="6"/>
  <c r="M36" i="6" s="1"/>
  <c r="L37" i="6"/>
  <c r="M37" i="6" s="1"/>
  <c r="L38" i="6"/>
  <c r="M38" i="6" s="1"/>
  <c r="L39" i="6"/>
  <c r="M39" i="6" s="1"/>
  <c r="L40" i="6"/>
  <c r="M40" i="6" s="1"/>
  <c r="L41" i="6"/>
  <c r="M41" i="6" s="1"/>
  <c r="L42" i="6"/>
  <c r="M42" i="6" s="1"/>
  <c r="L44" i="6"/>
  <c r="M44" i="6" s="1"/>
  <c r="L32" i="6"/>
  <c r="M32" i="6" s="1"/>
  <c r="L10" i="6"/>
  <c r="M10" i="6" s="1"/>
  <c r="L11" i="6"/>
  <c r="M11" i="6" s="1"/>
  <c r="L12" i="6"/>
  <c r="M12" i="6" s="1"/>
  <c r="L13" i="6"/>
  <c r="M13" i="6" s="1"/>
  <c r="L14" i="6"/>
  <c r="M14" i="6" s="1"/>
  <c r="L15" i="6"/>
  <c r="M15" i="6" s="1"/>
  <c r="L16" i="6"/>
  <c r="M16" i="6" s="1"/>
  <c r="L17" i="6"/>
  <c r="M17" i="6" s="1"/>
  <c r="L18" i="6"/>
  <c r="M18" i="6" s="1"/>
  <c r="L19" i="6"/>
  <c r="M19" i="6" s="1"/>
  <c r="L20" i="6"/>
  <c r="M20" i="6" s="1"/>
  <c r="L21" i="6"/>
  <c r="M21" i="6" s="1"/>
  <c r="L9" i="6"/>
  <c r="M9" i="6" s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50" i="1"/>
  <c r="L321" i="1"/>
  <c r="L320" i="1"/>
  <c r="L305" i="1"/>
  <c r="L306" i="1"/>
  <c r="L307" i="1"/>
  <c r="L308" i="1"/>
  <c r="L309" i="1"/>
  <c r="L310" i="1"/>
  <c r="L311" i="1"/>
  <c r="L312" i="1"/>
  <c r="L313" i="1"/>
  <c r="L314" i="1"/>
  <c r="L315" i="1"/>
  <c r="L304" i="1"/>
  <c r="L298" i="1"/>
  <c r="L299" i="1"/>
  <c r="L300" i="1"/>
  <c r="L297" i="1"/>
  <c r="L288" i="1"/>
  <c r="L289" i="1"/>
  <c r="L290" i="1"/>
  <c r="L291" i="1"/>
  <c r="M291" i="1" s="1"/>
  <c r="L292" i="1"/>
  <c r="M292" i="1" s="1"/>
  <c r="L293" i="1"/>
  <c r="M293" i="1" s="1"/>
  <c r="L287" i="1"/>
  <c r="L270" i="1"/>
  <c r="L271" i="1"/>
  <c r="L272" i="1"/>
  <c r="L273" i="1"/>
  <c r="L274" i="1"/>
  <c r="L275" i="1"/>
  <c r="L276" i="1"/>
  <c r="L277" i="1"/>
  <c r="L278" i="1"/>
  <c r="L269" i="1"/>
  <c r="L255" i="1"/>
  <c r="L256" i="1"/>
  <c r="L257" i="1"/>
  <c r="L258" i="1"/>
  <c r="L259" i="1"/>
  <c r="L260" i="1"/>
  <c r="L261" i="1"/>
  <c r="L254" i="1"/>
  <c r="L249" i="1"/>
  <c r="L250" i="1"/>
  <c r="L248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27" i="1"/>
  <c r="M227" i="1" s="1"/>
  <c r="J227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M174" i="1" s="1"/>
  <c r="L175" i="1"/>
  <c r="M175" i="1" s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7" i="1"/>
  <c r="L208" i="1"/>
  <c r="L209" i="1"/>
  <c r="L210" i="1"/>
  <c r="L211" i="1"/>
  <c r="L212" i="1"/>
  <c r="L213" i="1"/>
  <c r="L214" i="1"/>
  <c r="L219" i="1"/>
  <c r="L220" i="1"/>
  <c r="L221" i="1"/>
  <c r="L222" i="1"/>
  <c r="L143" i="1"/>
  <c r="L121" i="1"/>
  <c r="L122" i="1"/>
  <c r="L123" i="1"/>
  <c r="L124" i="1"/>
  <c r="L125" i="1"/>
  <c r="L126" i="1"/>
  <c r="L127" i="1"/>
  <c r="L128" i="1"/>
  <c r="L130" i="1"/>
  <c r="L131" i="1"/>
  <c r="L132" i="1"/>
  <c r="L133" i="1"/>
  <c r="L134" i="1"/>
  <c r="L135" i="1"/>
  <c r="L136" i="1"/>
  <c r="L137" i="1"/>
  <c r="L138" i="1"/>
  <c r="L139" i="1"/>
  <c r="L120" i="1"/>
  <c r="L116" i="1"/>
  <c r="L115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M88" i="1" s="1"/>
  <c r="L89" i="1"/>
  <c r="M89" i="1" s="1"/>
  <c r="L90" i="1"/>
  <c r="M90" i="1" s="1"/>
  <c r="L91" i="1"/>
  <c r="M91" i="1" s="1"/>
  <c r="L92" i="1"/>
  <c r="M92" i="1" s="1"/>
  <c r="L93" i="1"/>
  <c r="L94" i="1"/>
  <c r="L95" i="1"/>
  <c r="L96" i="1"/>
  <c r="L97" i="1"/>
  <c r="L99" i="1"/>
  <c r="M99" i="1" s="1"/>
  <c r="L100" i="1"/>
  <c r="M100" i="1" s="1"/>
  <c r="L101" i="1"/>
  <c r="M101" i="1" s="1"/>
  <c r="L102" i="1"/>
  <c r="M102" i="1" s="1"/>
  <c r="L103" i="1"/>
  <c r="M103" i="1" s="1"/>
  <c r="L104" i="1"/>
  <c r="L105" i="1"/>
  <c r="L106" i="1"/>
  <c r="L107" i="1"/>
  <c r="L108" i="1"/>
  <c r="L109" i="1"/>
  <c r="L110" i="1"/>
  <c r="L111" i="1"/>
  <c r="L70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48" i="1"/>
  <c r="L33" i="1"/>
  <c r="L34" i="1"/>
  <c r="L35" i="1"/>
  <c r="L36" i="1"/>
  <c r="L37" i="1"/>
  <c r="L38" i="1"/>
  <c r="L39" i="1"/>
  <c r="L40" i="1"/>
  <c r="M40" i="1" s="1"/>
  <c r="L41" i="1"/>
  <c r="L42" i="1"/>
  <c r="L44" i="1"/>
  <c r="M44" i="1" s="1"/>
  <c r="L3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9" i="1"/>
  <c r="M355" i="6"/>
  <c r="J81" i="5"/>
  <c r="J175" i="1"/>
  <c r="J206" i="1"/>
  <c r="J205" i="1"/>
  <c r="J204" i="1"/>
  <c r="J293" i="1"/>
  <c r="J292" i="1"/>
  <c r="J291" i="1"/>
  <c r="J103" i="1"/>
  <c r="J102" i="1"/>
  <c r="J101" i="1"/>
  <c r="J100" i="1"/>
  <c r="J99" i="1"/>
  <c r="J92" i="1"/>
  <c r="J91" i="1"/>
  <c r="J90" i="1"/>
  <c r="J89" i="1"/>
  <c r="J88" i="1"/>
  <c r="J238" i="1" l="1"/>
  <c r="M238" i="1"/>
  <c r="M237" i="1" l="1"/>
  <c r="M239" i="1"/>
  <c r="M240" i="1"/>
  <c r="J240" i="1"/>
  <c r="J239" i="1"/>
  <c r="J237" i="1"/>
  <c r="M156" i="1" l="1"/>
  <c r="M145" i="1"/>
  <c r="M137" i="1"/>
  <c r="M136" i="1"/>
  <c r="M134" i="1"/>
  <c r="M133" i="1"/>
  <c r="J137" i="1" l="1"/>
  <c r="J136" i="1"/>
  <c r="J134" i="1"/>
  <c r="J145" i="1"/>
  <c r="J156" i="1"/>
  <c r="M183" i="1" l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182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M177" i="1" l="1"/>
  <c r="M178" i="1"/>
  <c r="M179" i="1"/>
  <c r="M180" i="1"/>
  <c r="M181" i="1"/>
  <c r="M176" i="1"/>
  <c r="M22" i="1"/>
  <c r="M23" i="1"/>
  <c r="M24" i="1"/>
  <c r="M25" i="1"/>
  <c r="M26" i="1"/>
  <c r="M27" i="1"/>
  <c r="M28" i="1"/>
  <c r="J176" i="1"/>
  <c r="J177" i="1"/>
  <c r="J178" i="1"/>
  <c r="J179" i="1"/>
  <c r="J180" i="1"/>
  <c r="J181" i="1"/>
  <c r="J22" i="1"/>
  <c r="J23" i="1"/>
  <c r="J24" i="1"/>
  <c r="J25" i="1"/>
  <c r="J26" i="1"/>
  <c r="J27" i="1"/>
  <c r="J28" i="1"/>
  <c r="J83" i="5" l="1"/>
  <c r="J82" i="5"/>
  <c r="J80" i="5"/>
  <c r="J79" i="5"/>
  <c r="J40" i="1" l="1"/>
  <c r="M66" i="1"/>
  <c r="J66" i="1"/>
  <c r="M58" i="1"/>
  <c r="J58" i="1"/>
  <c r="M62" i="1"/>
  <c r="J62" i="1"/>
  <c r="M54" i="1"/>
  <c r="J54" i="1"/>
  <c r="M232" i="1" l="1"/>
  <c r="J232" i="1"/>
  <c r="M49" i="1" l="1"/>
  <c r="M157" i="1"/>
  <c r="M121" i="1"/>
  <c r="M131" i="1"/>
  <c r="M78" i="1"/>
  <c r="M79" i="1"/>
  <c r="M72" i="1"/>
  <c r="M73" i="1"/>
  <c r="M85" i="1"/>
  <c r="M86" i="1"/>
  <c r="M87" i="1"/>
  <c r="M81" i="1"/>
  <c r="M82" i="1"/>
  <c r="M83" i="1"/>
  <c r="M94" i="1"/>
  <c r="M95" i="1"/>
  <c r="M97" i="1"/>
  <c r="M105" i="1"/>
  <c r="M107" i="1"/>
  <c r="M108" i="1"/>
  <c r="M111" i="1"/>
  <c r="M159" i="1"/>
  <c r="M160" i="1"/>
  <c r="M122" i="1"/>
  <c r="M126" i="1"/>
  <c r="M132" i="1"/>
  <c r="M150" i="1"/>
  <c r="M151" i="1"/>
  <c r="M153" i="1"/>
  <c r="M154" i="1"/>
  <c r="M163" i="1"/>
  <c r="M164" i="1"/>
  <c r="M167" i="1"/>
  <c r="M168" i="1"/>
  <c r="M172" i="1"/>
  <c r="M173" i="1"/>
  <c r="M210" i="1"/>
  <c r="M213" i="1"/>
  <c r="M221" i="1"/>
  <c r="M368" i="1" l="1"/>
  <c r="J368" i="1"/>
  <c r="J221" i="1"/>
  <c r="J213" i="1"/>
  <c r="J210" i="1"/>
  <c r="J173" i="1"/>
  <c r="J172" i="1"/>
  <c r="J174" i="1"/>
  <c r="J168" i="1"/>
  <c r="J167" i="1"/>
  <c r="J164" i="1"/>
  <c r="J163" i="1"/>
  <c r="J154" i="1"/>
  <c r="J153" i="1"/>
  <c r="J151" i="1"/>
  <c r="J150" i="1"/>
  <c r="J132" i="1"/>
  <c r="J126" i="1"/>
  <c r="J122" i="1"/>
  <c r="J160" i="1"/>
  <c r="J159" i="1"/>
  <c r="J111" i="1"/>
  <c r="J108" i="1"/>
  <c r="J107" i="1"/>
  <c r="J105" i="1"/>
  <c r="J97" i="1"/>
  <c r="J95" i="1"/>
  <c r="J94" i="1"/>
  <c r="J83" i="1"/>
  <c r="J82" i="1"/>
  <c r="J81" i="1"/>
  <c r="J87" i="1"/>
  <c r="J86" i="1"/>
  <c r="J85" i="1"/>
  <c r="J73" i="1"/>
  <c r="J72" i="1"/>
  <c r="J79" i="1"/>
  <c r="J78" i="1"/>
  <c r="M106" i="1" l="1"/>
  <c r="M321" i="1" l="1"/>
  <c r="J321" i="1"/>
  <c r="M320" i="1"/>
  <c r="J320" i="1"/>
  <c r="M350" i="1"/>
  <c r="J350" i="1"/>
  <c r="M367" i="1"/>
  <c r="J367" i="1"/>
  <c r="M366" i="1"/>
  <c r="J366" i="1"/>
  <c r="M365" i="1"/>
  <c r="J365" i="1"/>
  <c r="M364" i="1"/>
  <c r="J364" i="1"/>
  <c r="M363" i="1"/>
  <c r="J363" i="1"/>
  <c r="M362" i="1"/>
  <c r="J362" i="1"/>
  <c r="M361" i="1"/>
  <c r="J361" i="1"/>
  <c r="M360" i="1"/>
  <c r="J360" i="1"/>
  <c r="M359" i="1"/>
  <c r="J359" i="1"/>
  <c r="M358" i="1"/>
  <c r="J358" i="1"/>
  <c r="M357" i="1"/>
  <c r="J357" i="1"/>
  <c r="M356" i="1"/>
  <c r="J356" i="1"/>
  <c r="M355" i="1"/>
  <c r="J355" i="1"/>
  <c r="M354" i="1"/>
  <c r="J354" i="1"/>
  <c r="M353" i="1"/>
  <c r="J353" i="1"/>
  <c r="M352" i="1"/>
  <c r="J352" i="1"/>
  <c r="M351" i="1"/>
  <c r="J351" i="1"/>
  <c r="M315" i="1"/>
  <c r="J315" i="1"/>
  <c r="M314" i="1"/>
  <c r="J314" i="1"/>
  <c r="M313" i="1"/>
  <c r="M312" i="1"/>
  <c r="J312" i="1"/>
  <c r="M311" i="1"/>
  <c r="J311" i="1"/>
  <c r="M310" i="1"/>
  <c r="J310" i="1"/>
  <c r="M309" i="1"/>
  <c r="J309" i="1"/>
  <c r="M308" i="1"/>
  <c r="J308" i="1"/>
  <c r="M307" i="1"/>
  <c r="J307" i="1"/>
  <c r="M306" i="1"/>
  <c r="J306" i="1"/>
  <c r="M305" i="1"/>
  <c r="J305" i="1"/>
  <c r="M304" i="1"/>
  <c r="J304" i="1"/>
  <c r="M299" i="1"/>
  <c r="J299" i="1"/>
  <c r="M300" i="1"/>
  <c r="J300" i="1"/>
  <c r="M298" i="1"/>
  <c r="J298" i="1"/>
  <c r="M290" i="1"/>
  <c r="J290" i="1"/>
  <c r="M289" i="1"/>
  <c r="J289" i="1"/>
  <c r="M288" i="1"/>
  <c r="J288" i="1"/>
  <c r="M287" i="1"/>
  <c r="J287" i="1"/>
  <c r="M278" i="1"/>
  <c r="J278" i="1"/>
  <c r="M277" i="1"/>
  <c r="J277" i="1"/>
  <c r="M276" i="1"/>
  <c r="J276" i="1"/>
  <c r="M275" i="1"/>
  <c r="J275" i="1"/>
  <c r="M274" i="1"/>
  <c r="J274" i="1"/>
  <c r="M273" i="1"/>
  <c r="J273" i="1"/>
  <c r="M272" i="1"/>
  <c r="J272" i="1"/>
  <c r="M271" i="1"/>
  <c r="J271" i="1"/>
  <c r="M270" i="1"/>
  <c r="J270" i="1"/>
  <c r="M269" i="1"/>
  <c r="J269" i="1"/>
  <c r="J262" i="1"/>
  <c r="M261" i="1"/>
  <c r="J261" i="1"/>
  <c r="M260" i="1"/>
  <c r="J260" i="1"/>
  <c r="M259" i="1"/>
  <c r="J259" i="1"/>
  <c r="M258" i="1"/>
  <c r="J258" i="1"/>
  <c r="M257" i="1"/>
  <c r="J257" i="1"/>
  <c r="M256" i="1"/>
  <c r="J256" i="1"/>
  <c r="M255" i="1"/>
  <c r="J255" i="1"/>
  <c r="M254" i="1"/>
  <c r="J254" i="1"/>
  <c r="M250" i="1"/>
  <c r="J250" i="1"/>
  <c r="M249" i="1"/>
  <c r="J249" i="1"/>
  <c r="M248" i="1"/>
  <c r="J248" i="1"/>
  <c r="M244" i="1"/>
  <c r="J244" i="1"/>
  <c r="M243" i="1"/>
  <c r="J243" i="1"/>
  <c r="M242" i="1"/>
  <c r="J242" i="1"/>
  <c r="M241" i="1"/>
  <c r="J241" i="1"/>
  <c r="M236" i="1"/>
  <c r="J236" i="1"/>
  <c r="M235" i="1"/>
  <c r="J235" i="1"/>
  <c r="M234" i="1"/>
  <c r="J234" i="1"/>
  <c r="M233" i="1"/>
  <c r="J233" i="1"/>
  <c r="M231" i="1"/>
  <c r="J231" i="1"/>
  <c r="M230" i="1"/>
  <c r="J230" i="1"/>
  <c r="M229" i="1"/>
  <c r="J229" i="1"/>
  <c r="M228" i="1"/>
  <c r="J228" i="1"/>
  <c r="M220" i="1"/>
  <c r="J220" i="1"/>
  <c r="M219" i="1"/>
  <c r="J219" i="1"/>
  <c r="M214" i="1"/>
  <c r="J214" i="1"/>
  <c r="M212" i="1"/>
  <c r="J212" i="1"/>
  <c r="M211" i="1"/>
  <c r="J211" i="1"/>
  <c r="M209" i="1"/>
  <c r="J209" i="1"/>
  <c r="M208" i="1"/>
  <c r="J208" i="1"/>
  <c r="M207" i="1"/>
  <c r="J207" i="1"/>
  <c r="M171" i="1"/>
  <c r="J171" i="1"/>
  <c r="M170" i="1"/>
  <c r="J170" i="1"/>
  <c r="M169" i="1"/>
  <c r="J169" i="1"/>
  <c r="M166" i="1"/>
  <c r="J166" i="1"/>
  <c r="M165" i="1"/>
  <c r="J165" i="1"/>
  <c r="M162" i="1"/>
  <c r="J162" i="1"/>
  <c r="M161" i="1"/>
  <c r="J161" i="1"/>
  <c r="M155" i="1"/>
  <c r="J155" i="1"/>
  <c r="M152" i="1"/>
  <c r="J152" i="1"/>
  <c r="M149" i="1"/>
  <c r="J149" i="1"/>
  <c r="M148" i="1"/>
  <c r="J148" i="1"/>
  <c r="M147" i="1"/>
  <c r="J147" i="1"/>
  <c r="M146" i="1"/>
  <c r="J146" i="1"/>
  <c r="M144" i="1"/>
  <c r="J144" i="1"/>
  <c r="M143" i="1"/>
  <c r="J143" i="1"/>
  <c r="M139" i="1"/>
  <c r="J139" i="1"/>
  <c r="M138" i="1"/>
  <c r="J138" i="1"/>
  <c r="M135" i="1"/>
  <c r="J135" i="1"/>
  <c r="J131" i="1"/>
  <c r="M130" i="1"/>
  <c r="J130" i="1"/>
  <c r="M128" i="1"/>
  <c r="J128" i="1"/>
  <c r="M127" i="1"/>
  <c r="J127" i="1"/>
  <c r="M125" i="1"/>
  <c r="J125" i="1"/>
  <c r="M124" i="1"/>
  <c r="J124" i="1"/>
  <c r="M123" i="1"/>
  <c r="J123" i="1"/>
  <c r="J121" i="1"/>
  <c r="M120" i="1"/>
  <c r="J120" i="1"/>
  <c r="M158" i="1"/>
  <c r="J158" i="1"/>
  <c r="J157" i="1"/>
  <c r="M116" i="1"/>
  <c r="J116" i="1"/>
  <c r="M115" i="1"/>
  <c r="J115" i="1"/>
  <c r="J106" i="1"/>
  <c r="M110" i="1"/>
  <c r="J110" i="1"/>
  <c r="M109" i="1"/>
  <c r="J109" i="1"/>
  <c r="M104" i="1"/>
  <c r="J104" i="1"/>
  <c r="M96" i="1"/>
  <c r="J96" i="1"/>
  <c r="M93" i="1"/>
  <c r="J93" i="1"/>
  <c r="M80" i="1"/>
  <c r="J80" i="1"/>
  <c r="M84" i="1"/>
  <c r="J84" i="1"/>
  <c r="M77" i="1"/>
  <c r="J77" i="1"/>
  <c r="M75" i="1"/>
  <c r="J75" i="1"/>
  <c r="M71" i="1"/>
  <c r="J71" i="1"/>
  <c r="M70" i="1"/>
  <c r="J70" i="1"/>
  <c r="M76" i="1"/>
  <c r="J76" i="1"/>
  <c r="M74" i="1"/>
  <c r="J74" i="1"/>
  <c r="M65" i="1"/>
  <c r="J65" i="1"/>
  <c r="M64" i="1"/>
  <c r="J64" i="1"/>
  <c r="M63" i="1"/>
  <c r="J63" i="1"/>
  <c r="M57" i="1"/>
  <c r="J57" i="1"/>
  <c r="M56" i="1"/>
  <c r="J56" i="1"/>
  <c r="M55" i="1"/>
  <c r="J55" i="1"/>
  <c r="M61" i="1"/>
  <c r="J61" i="1"/>
  <c r="M60" i="1"/>
  <c r="J60" i="1"/>
  <c r="M59" i="1"/>
  <c r="J59" i="1"/>
  <c r="M53" i="1"/>
  <c r="J53" i="1"/>
  <c r="M52" i="1"/>
  <c r="J52" i="1"/>
  <c r="M51" i="1"/>
  <c r="J51" i="1"/>
  <c r="M50" i="1"/>
  <c r="J50" i="1"/>
  <c r="J49" i="1"/>
  <c r="M48" i="1"/>
  <c r="J48" i="1"/>
  <c r="J44" i="1"/>
  <c r="M42" i="1"/>
  <c r="J42" i="1"/>
  <c r="M41" i="1"/>
  <c r="J41" i="1"/>
  <c r="M39" i="1"/>
  <c r="J39" i="1"/>
  <c r="M38" i="1"/>
  <c r="J38" i="1"/>
  <c r="M37" i="1"/>
  <c r="J37" i="1"/>
  <c r="M36" i="1"/>
  <c r="J36" i="1"/>
  <c r="M35" i="1"/>
  <c r="J35" i="1"/>
  <c r="M34" i="1"/>
  <c r="J34" i="1"/>
  <c r="M33" i="1"/>
  <c r="J33" i="1"/>
  <c r="M32" i="1"/>
  <c r="J32" i="1"/>
  <c r="M21" i="1"/>
  <c r="J21" i="1"/>
  <c r="M20" i="1"/>
  <c r="J20" i="1"/>
  <c r="M19" i="1"/>
  <c r="J19" i="1"/>
  <c r="M18" i="1"/>
  <c r="J18" i="1"/>
  <c r="M17" i="1"/>
  <c r="J17" i="1"/>
  <c r="M16" i="1"/>
  <c r="J16" i="1"/>
  <c r="M15" i="1"/>
  <c r="J15" i="1"/>
  <c r="M14" i="1"/>
  <c r="J14" i="1"/>
  <c r="M13" i="1"/>
  <c r="J13" i="1"/>
  <c r="M12" i="1"/>
  <c r="J12" i="1"/>
  <c r="M11" i="1"/>
  <c r="J11" i="1"/>
  <c r="M10" i="1"/>
  <c r="J10" i="1"/>
  <c r="M9" i="1"/>
  <c r="J9" i="1"/>
</calcChain>
</file>

<file path=xl/sharedStrings.xml><?xml version="1.0" encoding="utf-8"?>
<sst xmlns="http://schemas.openxmlformats.org/spreadsheetml/2006/main" count="7993" uniqueCount="884">
  <si>
    <t>Název výrobku</t>
  </si>
  <si>
    <t>Specifikace</t>
  </si>
  <si>
    <t xml:space="preserve">Rozměr </t>
  </si>
  <si>
    <t>Balení</t>
  </si>
  <si>
    <t>REF</t>
  </si>
  <si>
    <t>Doplatek pacienta</t>
  </si>
  <si>
    <t>5000167</t>
  </si>
  <si>
    <t>P</t>
  </si>
  <si>
    <t>náplast hypoalergenní sterilní</t>
  </si>
  <si>
    <t>7 cm x 5 cm</t>
  </si>
  <si>
    <t>100 ks</t>
  </si>
  <si>
    <t>5000169</t>
  </si>
  <si>
    <t>5 ks</t>
  </si>
  <si>
    <t>5000163</t>
  </si>
  <si>
    <t>10 cm x 8 cm</t>
  </si>
  <si>
    <t>50 ks</t>
  </si>
  <si>
    <t>5000164</t>
  </si>
  <si>
    <t>5000165</t>
  </si>
  <si>
    <t>15 cm x 10 cm</t>
  </si>
  <si>
    <t>5000166</t>
  </si>
  <si>
    <t xml:space="preserve">P </t>
  </si>
  <si>
    <t>20 cm x 10 cm</t>
  </si>
  <si>
    <t>5000168</t>
  </si>
  <si>
    <t>25 cm x 10 cm</t>
  </si>
  <si>
    <t>5000170</t>
  </si>
  <si>
    <t>30 cm x 10 cm</t>
  </si>
  <si>
    <t>5000171</t>
  </si>
  <si>
    <r>
      <t xml:space="preserve">Curapor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Transparent - sterilní</t>
    </r>
  </si>
  <si>
    <t>náplast hypoalergenní voděodolná sterilní s polštářkem</t>
  </si>
  <si>
    <t>5000172</t>
  </si>
  <si>
    <t>10 cm  x 8 cm</t>
  </si>
  <si>
    <t>5000173</t>
  </si>
  <si>
    <t>25 ks</t>
  </si>
  <si>
    <t>5000174</t>
  </si>
  <si>
    <t>5000175</t>
  </si>
  <si>
    <t xml:space="preserve">náplast hypoalergenní elastická fixační </t>
  </si>
  <si>
    <t>5 cm x 10 m</t>
  </si>
  <si>
    <t>1 ks</t>
  </si>
  <si>
    <t>10 cm x 10 m</t>
  </si>
  <si>
    <t>15 cm x 10 m</t>
  </si>
  <si>
    <t>20 cm x 10 m</t>
  </si>
  <si>
    <t>30 cm x 10 m</t>
  </si>
  <si>
    <t>Rozměr</t>
  </si>
  <si>
    <t>5000384</t>
  </si>
  <si>
    <r>
      <t xml:space="preserve">Gazin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 - sterilní</t>
    </r>
  </si>
  <si>
    <t>gázová hydrofilní skládaná komprese</t>
  </si>
  <si>
    <t>5 cm x 5 cm</t>
  </si>
  <si>
    <t>2 ks</t>
  </si>
  <si>
    <t>5000385</t>
  </si>
  <si>
    <t>5000386</t>
  </si>
  <si>
    <t>7,5 cm x 7,5 cm</t>
  </si>
  <si>
    <t>5000387</t>
  </si>
  <si>
    <t>5000389</t>
  </si>
  <si>
    <t>9 cm x 7,5 cm</t>
  </si>
  <si>
    <t>5000390</t>
  </si>
  <si>
    <t>5000391</t>
  </si>
  <si>
    <t>10 cm x 10 cm</t>
  </si>
  <si>
    <t>5000392</t>
  </si>
  <si>
    <t>5000394</t>
  </si>
  <si>
    <t>18 500</t>
  </si>
  <si>
    <t>5000395</t>
  </si>
  <si>
    <t>5000396</t>
  </si>
  <si>
    <t>5000181</t>
  </si>
  <si>
    <r>
      <t>Vliwasoft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- sterilní</t>
    </r>
  </si>
  <si>
    <t>komprese z netkané textilie, 4 vrstvy</t>
  </si>
  <si>
    <t>5000182</t>
  </si>
  <si>
    <t>150 ks</t>
  </si>
  <si>
    <t>5000183</t>
  </si>
  <si>
    <t>7,5cm  x 7,5 cm</t>
  </si>
  <si>
    <t>5000184</t>
  </si>
  <si>
    <t>5000185</t>
  </si>
  <si>
    <t>5000186</t>
  </si>
  <si>
    <t>5000187</t>
  </si>
  <si>
    <t>komprese z netkané textilie, 6 vrstev</t>
  </si>
  <si>
    <t>5000188</t>
  </si>
  <si>
    <t>5000189</t>
  </si>
  <si>
    <t>5000190</t>
  </si>
  <si>
    <t>5000191</t>
  </si>
  <si>
    <t>5000192</t>
  </si>
  <si>
    <t>5000193</t>
  </si>
  <si>
    <t>5000194</t>
  </si>
  <si>
    <t>5000195</t>
  </si>
  <si>
    <t>krytí speciální savé, oboustranně použitelné</t>
  </si>
  <si>
    <t>10 ks</t>
  </si>
  <si>
    <t>kombinovaná savá komprese</t>
  </si>
  <si>
    <t>200 ks</t>
  </si>
  <si>
    <t>Z,P</t>
  </si>
  <si>
    <t>5000404</t>
  </si>
  <si>
    <t>60 ks</t>
  </si>
  <si>
    <t>5000406</t>
  </si>
  <si>
    <t>5000196</t>
  </si>
  <si>
    <r>
      <t xml:space="preserve">Vliwasorb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- sterilní</t>
    </r>
  </si>
  <si>
    <t>kombinovaná savá komprese se superabsorbentem</t>
  </si>
  <si>
    <t>5000197</t>
  </si>
  <si>
    <t>12 cm x 12 cm</t>
  </si>
  <si>
    <t>5000198</t>
  </si>
  <si>
    <t>kombinovaná  savá komprese s aktivním uhlím</t>
  </si>
  <si>
    <t>20 ks</t>
  </si>
  <si>
    <t>5000199</t>
  </si>
  <si>
    <r>
      <t>Vliwaktiv</t>
    </r>
    <r>
      <rPr>
        <vertAlign val="superscript"/>
        <sz val="8"/>
        <rFont val="Arial CE"/>
        <charset val="238"/>
      </rPr>
      <t xml:space="preserve">® </t>
    </r>
    <r>
      <rPr>
        <sz val="8"/>
        <rFont val="Arial CE"/>
        <charset val="238"/>
      </rPr>
      <t>Ag - sterilní</t>
    </r>
  </si>
  <si>
    <t>6,5 cm x 10 cm</t>
  </si>
  <si>
    <t>20 700</t>
  </si>
  <si>
    <t>5000200</t>
  </si>
  <si>
    <t>20 701</t>
  </si>
  <si>
    <t>5000201</t>
  </si>
  <si>
    <t>kombinovaná savá komprese s aktivním uhlím a stříbrem</t>
  </si>
  <si>
    <t>20 705</t>
  </si>
  <si>
    <t>5000203</t>
  </si>
  <si>
    <t>aluminizovaná komprese</t>
  </si>
  <si>
    <t>8 cm x 10 cm</t>
  </si>
  <si>
    <t>5000204</t>
  </si>
  <si>
    <t>10 cm x 12 cm</t>
  </si>
  <si>
    <t>5000206</t>
  </si>
  <si>
    <t>mastný tyl</t>
  </si>
  <si>
    <t>5000208</t>
  </si>
  <si>
    <t>5000209</t>
  </si>
  <si>
    <r>
      <t>Suprasorb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A - sterilní</t>
    </r>
  </si>
  <si>
    <t>krytí kalciumalginátové s vlákny mořských řas</t>
  </si>
  <si>
    <t>5 cm x  5 cm</t>
  </si>
  <si>
    <t>5000210</t>
  </si>
  <si>
    <t>5000211</t>
  </si>
  <si>
    <t>krytí alginátové, 30 cm/2 g</t>
  </si>
  <si>
    <t>30 cm</t>
  </si>
  <si>
    <t>5000212</t>
  </si>
  <si>
    <t>krytí alginátové se stříbrem</t>
  </si>
  <si>
    <t>5000213</t>
  </si>
  <si>
    <t>5000214</t>
  </si>
  <si>
    <t>krytí alginátové se stříbrem, 30 cm/2 g</t>
  </si>
  <si>
    <t>5000218</t>
  </si>
  <si>
    <t>krytí fóliové transparentní, samolepící</t>
  </si>
  <si>
    <t>5 cm x 7 cm</t>
  </si>
  <si>
    <t>5000219</t>
  </si>
  <si>
    <t>5000220</t>
  </si>
  <si>
    <t>5000407</t>
  </si>
  <si>
    <t xml:space="preserve">krytí fóliové transparentní, samolepící </t>
  </si>
  <si>
    <t>1 role</t>
  </si>
  <si>
    <t>20 467</t>
  </si>
  <si>
    <t>k mechanickému čištění dutin</t>
  </si>
  <si>
    <t>16 cm</t>
  </si>
  <si>
    <t>k mechanickému čištění rány</t>
  </si>
  <si>
    <t>5000222</t>
  </si>
  <si>
    <t>krytí hydrogelové</t>
  </si>
  <si>
    <t>5 cm x 6,5 cm</t>
  </si>
  <si>
    <t>33 630</t>
  </si>
  <si>
    <t>5000223</t>
  </si>
  <si>
    <t>33 631</t>
  </si>
  <si>
    <t>krytí hydrokoloidní, samolepící, tenké</t>
  </si>
  <si>
    <t>5 cm x 10 cm</t>
  </si>
  <si>
    <t>5 cm x 20 cm</t>
  </si>
  <si>
    <t>krytí hydrokoloidní, samolepící</t>
  </si>
  <si>
    <t>14 cm x 14 cm</t>
  </si>
  <si>
    <t>5000497</t>
  </si>
  <si>
    <t>krytí neadhezivní, hydrokoloidní, s mastí a hydrokoloidem</t>
  </si>
  <si>
    <t>5000496</t>
  </si>
  <si>
    <t>5000235</t>
  </si>
  <si>
    <r>
      <t>Suprasorb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P -sterilní</t>
    </r>
  </si>
  <si>
    <t>krytí polyuretanové, samolepící</t>
  </si>
  <si>
    <t>5000236</t>
  </si>
  <si>
    <t>5000237</t>
  </si>
  <si>
    <t>krytí polyuretanové, nelepící</t>
  </si>
  <si>
    <t>5000238</t>
  </si>
  <si>
    <t>5000240</t>
  </si>
  <si>
    <t>5000254</t>
  </si>
  <si>
    <t xml:space="preserve">krytí hydrobalanční </t>
  </si>
  <si>
    <t>20 534</t>
  </si>
  <si>
    <t>5000258</t>
  </si>
  <si>
    <t>9 cm x 9 cm</t>
  </si>
  <si>
    <t>5000260</t>
  </si>
  <si>
    <t>krytí hydrobalanční, tamponáda</t>
  </si>
  <si>
    <t>2 cm x 21 cm</t>
  </si>
  <si>
    <t>5000262</t>
  </si>
  <si>
    <t xml:space="preserve">krytí hydrobalanční antimikrobiální </t>
  </si>
  <si>
    <t>5000264</t>
  </si>
  <si>
    <t>5000265</t>
  </si>
  <si>
    <t>krytí hydrobalanční antimikrobiální , tamponáda</t>
  </si>
  <si>
    <t>5000267</t>
  </si>
  <si>
    <t>krytí s hydrovláknem</t>
  </si>
  <si>
    <t>5000268</t>
  </si>
  <si>
    <t>5000269</t>
  </si>
  <si>
    <t>krytí s hydrovláknem, tamponáda</t>
  </si>
  <si>
    <t>2 cm x 45 cm</t>
  </si>
  <si>
    <t>Mollelast - jednotlivě</t>
  </si>
  <si>
    <t>elastické fixační obinadlo</t>
  </si>
  <si>
    <t>4 cm x 4 m</t>
  </si>
  <si>
    <t>5000279</t>
  </si>
  <si>
    <t>6 cm x 4 m</t>
  </si>
  <si>
    <t>5000280</t>
  </si>
  <si>
    <t>8 cm x 4 m</t>
  </si>
  <si>
    <t>5000281</t>
  </si>
  <si>
    <t>10 cm x 4 m</t>
  </si>
  <si>
    <t>5000282</t>
  </si>
  <si>
    <t>12 cm x 4 m</t>
  </si>
  <si>
    <t>5000283</t>
  </si>
  <si>
    <t>Mollelast - baleno volně</t>
  </si>
  <si>
    <t>5000284</t>
  </si>
  <si>
    <t>5000285</t>
  </si>
  <si>
    <t>5000286</t>
  </si>
  <si>
    <t>5000290</t>
  </si>
  <si>
    <t>Gekalast - baleno volně</t>
  </si>
  <si>
    <t>5000410</t>
  </si>
  <si>
    <t>5000291</t>
  </si>
  <si>
    <t>5000292</t>
  </si>
  <si>
    <t>Velpeau Crepe H, baleno volně</t>
  </si>
  <si>
    <t>5000414</t>
  </si>
  <si>
    <t>5000415</t>
  </si>
  <si>
    <t>5000416</t>
  </si>
  <si>
    <t>15 cm x 4 m</t>
  </si>
  <si>
    <t>5000293</t>
  </si>
  <si>
    <t>elast. obinadlo s krátkým tahem</t>
  </si>
  <si>
    <t>6 cm x 5 m</t>
  </si>
  <si>
    <t>5000294</t>
  </si>
  <si>
    <t>8 cm x 5 m</t>
  </si>
  <si>
    <t>5000295</t>
  </si>
  <si>
    <t>10 cm x 5 m</t>
  </si>
  <si>
    <t>5000296</t>
  </si>
  <si>
    <t>12 cm x 5 m</t>
  </si>
  <si>
    <t>5000297</t>
  </si>
  <si>
    <t>15 cm x 5 m</t>
  </si>
  <si>
    <t>5000298</t>
  </si>
  <si>
    <r>
      <t>Rosidal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K -  jednotlivě</t>
    </r>
  </si>
  <si>
    <t>obinadlo s krátkým tahem, silně kompr.</t>
  </si>
  <si>
    <t>5000299</t>
  </si>
  <si>
    <t>5000300</t>
  </si>
  <si>
    <t>5000301</t>
  </si>
  <si>
    <t>5000417</t>
  </si>
  <si>
    <t>Actico ® silk</t>
  </si>
  <si>
    <t>kompresivní obvaz</t>
  </si>
  <si>
    <t>S,M,L,XL,XXL</t>
  </si>
  <si>
    <t>26905,6,10-12</t>
  </si>
  <si>
    <t>5000302</t>
  </si>
  <si>
    <t>elast. univerzální obinadlo se stř. tahem</t>
  </si>
  <si>
    <t>5000303</t>
  </si>
  <si>
    <t>5000304</t>
  </si>
  <si>
    <t>5000305</t>
  </si>
  <si>
    <t>5000307</t>
  </si>
  <si>
    <t>39 434</t>
  </si>
  <si>
    <t>5000308</t>
  </si>
  <si>
    <t>5000311</t>
  </si>
  <si>
    <t>5000312</t>
  </si>
  <si>
    <t>5000313</t>
  </si>
  <si>
    <t>5000314</t>
  </si>
  <si>
    <t>kohezivní obinadlo s dlouhým tahem</t>
  </si>
  <si>
    <t>5000420</t>
  </si>
  <si>
    <t>5000421</t>
  </si>
  <si>
    <t>podélně tažné obin. s lehkým zp. tahem</t>
  </si>
  <si>
    <t>5000425</t>
  </si>
  <si>
    <t>5000426</t>
  </si>
  <si>
    <t>5000427</t>
  </si>
  <si>
    <t>5000429</t>
  </si>
  <si>
    <t xml:space="preserve">vata buničitá dělená - 1000 ks tamponů </t>
  </si>
  <si>
    <t>4 x 5 cm</t>
  </si>
  <si>
    <t>2 role</t>
  </si>
  <si>
    <t>5000430</t>
  </si>
  <si>
    <t xml:space="preserve">Vata buničitá </t>
  </si>
  <si>
    <t>přířezy, bělené</t>
  </si>
  <si>
    <t>40 x 60 cm</t>
  </si>
  <si>
    <t>5 kg</t>
  </si>
  <si>
    <t>5000431</t>
  </si>
  <si>
    <t>přířezy, nebělené</t>
  </si>
  <si>
    <t>5000432</t>
  </si>
  <si>
    <t>20 x 30 cm</t>
  </si>
  <si>
    <t>5000319</t>
  </si>
  <si>
    <t>tg-fix - síťový obvaz</t>
  </si>
  <si>
    <t xml:space="preserve"> A - prst</t>
  </si>
  <si>
    <t>4 m</t>
  </si>
  <si>
    <t>5000320</t>
  </si>
  <si>
    <t>B - slabší končetina</t>
  </si>
  <si>
    <t>5000321</t>
  </si>
  <si>
    <t>C - silnější končetina</t>
  </si>
  <si>
    <t>5000322</t>
  </si>
  <si>
    <t>D - větší hlava</t>
  </si>
  <si>
    <t>5000323</t>
  </si>
  <si>
    <t>E -silnější trup, kyčel</t>
  </si>
  <si>
    <t>5000324</t>
  </si>
  <si>
    <t>Trikotový tubulární obvaz</t>
  </si>
  <si>
    <t>podklad pod sádrové a synt.obvazy</t>
  </si>
  <si>
    <t>14 800</t>
  </si>
  <si>
    <t>5000325</t>
  </si>
  <si>
    <t>5000326</t>
  </si>
  <si>
    <t>5000327</t>
  </si>
  <si>
    <t>5000328</t>
  </si>
  <si>
    <t>5000329</t>
  </si>
  <si>
    <t>20 cm x 4 m</t>
  </si>
  <si>
    <t>5000330</t>
  </si>
  <si>
    <t>25 cm x 4 m</t>
  </si>
  <si>
    <t>5000428</t>
  </si>
  <si>
    <t>Velpeau® Cervix® 1</t>
  </si>
  <si>
    <t>měkký krční límec</t>
  </si>
  <si>
    <t>1, 2, 3,   výška 7,5/9/11cm</t>
  </si>
  <si>
    <t>34 060-8</t>
  </si>
  <si>
    <t>1, 2, 3</t>
  </si>
  <si>
    <t>1, 2, 3, 4, 5</t>
  </si>
  <si>
    <t>5000435</t>
  </si>
  <si>
    <t>Velpeau® Vertélibre®</t>
  </si>
  <si>
    <t>bederní pás 26 cm,  s nastavitelnou fixací  TH/L nebo L/S</t>
  </si>
  <si>
    <t>30 971-5</t>
  </si>
  <si>
    <t>5000436</t>
  </si>
  <si>
    <t xml:space="preserve">Velpeau® Dotop® </t>
  </si>
  <si>
    <t>bederní pás, 26 cm, se systémem SSR a odnímatelnými pásy ERP</t>
  </si>
  <si>
    <t>20 859-63</t>
  </si>
  <si>
    <t>5000437</t>
  </si>
  <si>
    <t>Velpeau® Écharpe d'Immobilisation</t>
  </si>
  <si>
    <t xml:space="preserve">ramenní závěs, plný </t>
  </si>
  <si>
    <t>82 252-4</t>
  </si>
  <si>
    <t>5002133</t>
  </si>
  <si>
    <t>Velpeau® Manu Pro</t>
  </si>
  <si>
    <t>statická ortéza ruka - zápěstí</t>
  </si>
  <si>
    <t>31 737-9</t>
  </si>
  <si>
    <t>5000438</t>
  </si>
  <si>
    <t>Velpeau® Manu Control</t>
  </si>
  <si>
    <t>statická ortéza zápěstí</t>
  </si>
  <si>
    <t>25 460-5</t>
  </si>
  <si>
    <t>5002134</t>
  </si>
  <si>
    <t>Velpeau® MP Control</t>
  </si>
  <si>
    <t>palcová ortéza</t>
  </si>
  <si>
    <t xml:space="preserve">1, 2 </t>
  </si>
  <si>
    <t>33 026-7</t>
  </si>
  <si>
    <t>5002132</t>
  </si>
  <si>
    <t>Velpeau® Manu Xpro</t>
  </si>
  <si>
    <t>statická ortéza-ruka-palec, P/ L</t>
  </si>
  <si>
    <t>33 141-6</t>
  </si>
  <si>
    <t>5000439</t>
  </si>
  <si>
    <t>Velpeau®  Genouillère ANATOMIQUE</t>
  </si>
  <si>
    <t>bandáž kolena</t>
  </si>
  <si>
    <t>19 377-9, 83,  25 807</t>
  </si>
  <si>
    <t>5008257</t>
  </si>
  <si>
    <t>Velpeau®  Genouillère ROTULIENNE</t>
  </si>
  <si>
    <t>bandáž kolena s výztuhami</t>
  </si>
  <si>
    <t>5000440</t>
  </si>
  <si>
    <t>Velpeau®  Genouillère Laxitéral®</t>
  </si>
  <si>
    <t>patelární ortéza s výztuhami</t>
  </si>
  <si>
    <t>17 851-4, 25 815</t>
  </si>
  <si>
    <t>1, 2, 3, 4</t>
  </si>
  <si>
    <t>5000441</t>
  </si>
  <si>
    <t>Velpeau®  Genouillère Ligaction®</t>
  </si>
  <si>
    <t>vazová ortéza kolena s dvouosým kloubem</t>
  </si>
  <si>
    <t>82 031-4, 25 813</t>
  </si>
  <si>
    <t>5000442</t>
  </si>
  <si>
    <t>Velpeau® Ligaction® Pro</t>
  </si>
  <si>
    <t xml:space="preserve">vazová ortéza kolena s dvouosým kloubem, otevřená </t>
  </si>
  <si>
    <t>5002131</t>
  </si>
  <si>
    <t>Velpeau®  Xpro</t>
  </si>
  <si>
    <t>ortéza kolena s nastavitelnou extenzí a flexí</t>
  </si>
  <si>
    <t>82 067-70</t>
  </si>
  <si>
    <t>rigidní ortéza kolena, 0° a 20°</t>
  </si>
  <si>
    <t>5000513</t>
  </si>
  <si>
    <t>Velpeau®  Chevillère Laxitéral®</t>
  </si>
  <si>
    <t>bandáž hlezna a Achillovy šlachy</t>
  </si>
  <si>
    <t>17 844-7</t>
  </si>
  <si>
    <t>5002129</t>
  </si>
  <si>
    <t>Velpeau®   Chevillère Ligaction®</t>
  </si>
  <si>
    <t>bandáž hlezna se stabilizačními pásy</t>
  </si>
  <si>
    <t>19 387-9, 19 394</t>
  </si>
  <si>
    <t>5008250</t>
  </si>
  <si>
    <t>Velpeau® Walker</t>
  </si>
  <si>
    <t>nekloubová ortéza</t>
  </si>
  <si>
    <t>106 240-3</t>
  </si>
  <si>
    <t>5000498</t>
  </si>
  <si>
    <t>Cellacare® Tarsotec</t>
  </si>
  <si>
    <t>ortéza hlezenního kloubu, stabilizační</t>
  </si>
  <si>
    <t>1, 2 L/P</t>
  </si>
  <si>
    <t>31 700-3</t>
  </si>
  <si>
    <t>5002128</t>
  </si>
  <si>
    <r>
      <t>Cellacare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Cervical</t>
    </r>
  </si>
  <si>
    <t>anatomicky tvarovaná krční podpěra</t>
  </si>
  <si>
    <t>6,8,10 cm</t>
  </si>
  <si>
    <t>5000366</t>
  </si>
  <si>
    <t>Pro-ophta Junior Mini</t>
  </si>
  <si>
    <t>okluzor náplasťový</t>
  </si>
  <si>
    <t>6,5 cm x 5,4 cm</t>
  </si>
  <si>
    <t>5000367</t>
  </si>
  <si>
    <t>Pro-ophta Junior Maxi</t>
  </si>
  <si>
    <t>7,0 cm x 5,9 cm</t>
  </si>
  <si>
    <t>33573-75</t>
  </si>
  <si>
    <t>10 cm x 20 cm</t>
  </si>
  <si>
    <t>10 cm  x 20 cm</t>
  </si>
  <si>
    <t>20 cm x 30 cm</t>
  </si>
  <si>
    <t>30 ks</t>
  </si>
  <si>
    <t>20 cm x 20 cm</t>
  </si>
  <si>
    <t>20 cm x 40 cm</t>
  </si>
  <si>
    <t>15 cm x 15 cm</t>
  </si>
  <si>
    <t>tamponáda s aktivním uhlím a stříbrem</t>
  </si>
  <si>
    <t>10 cm x 15 cm</t>
  </si>
  <si>
    <t>10 cm x 30 cm</t>
  </si>
  <si>
    <t>10 cm x 25 cm</t>
  </si>
  <si>
    <t>15 cm x 20 cm</t>
  </si>
  <si>
    <t>krytí polyuretanové, sacrum</t>
  </si>
  <si>
    <t>18 cm x 20,5 cm</t>
  </si>
  <si>
    <t>14 cm x 20 cm</t>
  </si>
  <si>
    <t>Velpeau® Chevillère ANATOMIQUE</t>
  </si>
  <si>
    <t>bandáž hlezna</t>
  </si>
  <si>
    <t>17 432-5</t>
  </si>
  <si>
    <t>5011376</t>
  </si>
  <si>
    <t>5011333</t>
  </si>
  <si>
    <t>5011375</t>
  </si>
  <si>
    <t>5011373</t>
  </si>
  <si>
    <t>5011374</t>
  </si>
  <si>
    <t>5011338</t>
  </si>
  <si>
    <t>5011339</t>
  </si>
  <si>
    <t>5011340</t>
  </si>
  <si>
    <t>5011341</t>
  </si>
  <si>
    <t>5011342</t>
  </si>
  <si>
    <t>5011343</t>
  </si>
  <si>
    <t>5011344</t>
  </si>
  <si>
    <t>5011345</t>
  </si>
  <si>
    <t>5011346</t>
  </si>
  <si>
    <t>5011347</t>
  </si>
  <si>
    <t>5011348</t>
  </si>
  <si>
    <t>5011349</t>
  </si>
  <si>
    <t>5011350</t>
  </si>
  <si>
    <t>5011351</t>
  </si>
  <si>
    <t>5011353</t>
  </si>
  <si>
    <t>5011354</t>
  </si>
  <si>
    <t>5011355</t>
  </si>
  <si>
    <t>5011360</t>
  </si>
  <si>
    <t>5011361</t>
  </si>
  <si>
    <t>5011362</t>
  </si>
  <si>
    <t>5011363</t>
  </si>
  <si>
    <t>5011364</t>
  </si>
  <si>
    <t>5011365</t>
  </si>
  <si>
    <t>5011366</t>
  </si>
  <si>
    <t>5011370</t>
  </si>
  <si>
    <t>5011371</t>
  </si>
  <si>
    <t>5011377</t>
  </si>
  <si>
    <t>5011352</t>
  </si>
  <si>
    <t>5011404</t>
  </si>
  <si>
    <t>5011405</t>
  </si>
  <si>
    <t>5011406</t>
  </si>
  <si>
    <t>5011400</t>
  </si>
  <si>
    <t>33 570-8</t>
  </si>
  <si>
    <t>140 111-5</t>
  </si>
  <si>
    <t>137 500-3</t>
  </si>
  <si>
    <t>137 505-8</t>
  </si>
  <si>
    <t>137 510-2</t>
  </si>
  <si>
    <t>129 901-4</t>
  </si>
  <si>
    <t>univerzální</t>
  </si>
  <si>
    <t>108 001-5</t>
  </si>
  <si>
    <t>107 001-4</t>
  </si>
  <si>
    <t>106 001-5</t>
  </si>
  <si>
    <t>1, 2, 3, 4, 5, 6</t>
  </si>
  <si>
    <t>33 761-6</t>
  </si>
  <si>
    <t>109 001-8</t>
  </si>
  <si>
    <t xml:space="preserve">150 ks </t>
  </si>
  <si>
    <t>czk/100 ME</t>
  </si>
  <si>
    <t>CZK / 100 ME</t>
  </si>
  <si>
    <t>1, 2, 3, 4   L+P</t>
  </si>
  <si>
    <t>1, 2, 3, 4, 5, 6, 7, 8</t>
  </si>
  <si>
    <t>1, 2</t>
  </si>
  <si>
    <t>5011467</t>
  </si>
  <si>
    <t>136 930-9</t>
  </si>
  <si>
    <t>109 011-3</t>
  </si>
  <si>
    <t>108 745-7</t>
  </si>
  <si>
    <t>108 740-3</t>
  </si>
  <si>
    <t>34 611-4, 34 711-4</t>
  </si>
  <si>
    <t>34 190-5</t>
  </si>
  <si>
    <t>34 180-7</t>
  </si>
  <si>
    <t xml:space="preserve">Úhrada SUKL </t>
  </si>
  <si>
    <t xml:space="preserve">Max cena </t>
  </si>
  <si>
    <t>Úhrada SUKL</t>
  </si>
  <si>
    <t>elastické univerzální obinadlo</t>
  </si>
  <si>
    <t>bavlněné elast. univerzální obinadlo</t>
  </si>
  <si>
    <t>10 cm x 1 m</t>
  </si>
  <si>
    <t xml:space="preserve">rigidní ortéza kolena, 0° </t>
  </si>
  <si>
    <t>rigidní ortéza kolena,  20°</t>
  </si>
  <si>
    <t>těhotenský pás</t>
  </si>
  <si>
    <t>bandáž zápěstí</t>
  </si>
  <si>
    <t>ortéza pro stabilizaci kotníku</t>
  </si>
  <si>
    <t>bandáž lokte</t>
  </si>
  <si>
    <t>bandáž kotníku</t>
  </si>
  <si>
    <t>bandáž kolene</t>
  </si>
  <si>
    <t>1, 2, 3,  výška 7,5/9/11cm</t>
  </si>
  <si>
    <t>cellacare manus classic r + l vel. 1,2,3,4</t>
  </si>
  <si>
    <t>cellacare genucast 0° classic vel. 1,2,3,4</t>
  </si>
  <si>
    <t>cellacare genucast 20°classic vel.1,2,3,4</t>
  </si>
  <si>
    <t>cellacare modular classic vel. 1,2,3</t>
  </si>
  <si>
    <t>klavikulární bandáž</t>
  </si>
  <si>
    <t>ortéza pro stabilizaci bederní páteře pomocí podložky</t>
  </si>
  <si>
    <t>ortéza pro znehybnění zápěstí</t>
  </si>
  <si>
    <t>aktivní bandáž zápěstí</t>
  </si>
  <si>
    <t>cellacare clavicula classic vel.1, 2</t>
  </si>
  <si>
    <t>cellacare dorsal f/m comfort vel.1, 2, 3, 4</t>
  </si>
  <si>
    <t>cellacare dorsal classic vel.1, 2, 3</t>
  </si>
  <si>
    <t>cellacare manu control classic vel. 1, 2, 3</t>
  </si>
  <si>
    <t>cellacare dorsafit comfort vel. 1, 2, 3, 4</t>
  </si>
  <si>
    <t>cellacare manus comfort vel.1, 2, 3, 4 pravá / levá ruka</t>
  </si>
  <si>
    <t>cellacare epi comfort vel. 1, 2, 3, 4, 5, 6</t>
  </si>
  <si>
    <t>cellacare genu comfort vel. 1, 2, 3, 4, 5, 6, 7, 8</t>
  </si>
  <si>
    <t>Vlhké hojení ran</t>
  </si>
  <si>
    <t>Tradiční hojení ran</t>
  </si>
  <si>
    <t>Tabulární obvazy</t>
  </si>
  <si>
    <t>Hygienické výrobky</t>
  </si>
  <si>
    <t>Ošetření ran</t>
  </si>
  <si>
    <t>Ortopedické pomůcky</t>
  </si>
  <si>
    <t>17 836-9, 25 816</t>
  </si>
  <si>
    <t>10 cm x 2 m</t>
  </si>
  <si>
    <t>15 cm x 2 m</t>
  </si>
  <si>
    <t>5011793</t>
  </si>
  <si>
    <t>5011794</t>
  </si>
  <si>
    <t>5011795</t>
  </si>
  <si>
    <t>5011796</t>
  </si>
  <si>
    <t>5011797</t>
  </si>
  <si>
    <t>5011798</t>
  </si>
  <si>
    <r>
      <t>Suprasorb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P + PHMB sterilní</t>
    </r>
  </si>
  <si>
    <t>krytí antimikrobiální, PU nelepící pěnový obvaz</t>
  </si>
  <si>
    <t>3 ks</t>
  </si>
  <si>
    <t xml:space="preserve">Suprasorb P sensitive border, </t>
  </si>
  <si>
    <t>Suprasorb P sensitive border,</t>
  </si>
  <si>
    <t xml:space="preserve">Suprasorb P sensitive border lite, </t>
  </si>
  <si>
    <t xml:space="preserve">Suprasorb P sensitive non border, </t>
  </si>
  <si>
    <t>Suprasorb P sensitive non border,</t>
  </si>
  <si>
    <t xml:space="preserve">Suprasorb P sensitive sacrum,  </t>
  </si>
  <si>
    <t>Suprasorb P sensitive sacrum, </t>
  </si>
  <si>
    <t>Suprasorb P sensitive heel, </t>
  </si>
  <si>
    <t xml:space="preserve">Suprasorb P sensitive multisite,  </t>
  </si>
  <si>
    <t>7,5 cm x 8,5 cm</t>
  </si>
  <si>
    <t>12,5 cm x 12,5 cm</t>
  </si>
  <si>
    <t xml:space="preserve"> 20 cm x 20 cm</t>
  </si>
  <si>
    <t>9 cm x 15 cm</t>
  </si>
  <si>
    <t xml:space="preserve"> 15 cm x 20 cm</t>
  </si>
  <si>
    <t>17 cm x 17,5 cm</t>
  </si>
  <si>
    <t xml:space="preserve"> 23 cm x 23 cm</t>
  </si>
  <si>
    <t xml:space="preserve"> 25 cm x 23,5 cm</t>
  </si>
  <si>
    <t>12 cm x 15 cm</t>
  </si>
  <si>
    <t>5012543</t>
  </si>
  <si>
    <t>5012542</t>
  </si>
  <si>
    <t>krytí, silikonový pěnový obvaz</t>
  </si>
  <si>
    <t>5011372</t>
  </si>
  <si>
    <t>Suprasorb® Liquacel sterilní</t>
  </si>
  <si>
    <t>14 cm x 16 cm</t>
  </si>
  <si>
    <t>5012561</t>
  </si>
  <si>
    <t>5012557</t>
  </si>
  <si>
    <t>5012558</t>
  </si>
  <si>
    <t>5012559</t>
  </si>
  <si>
    <t>5012560</t>
  </si>
  <si>
    <t>137 490-1</t>
  </si>
  <si>
    <t>5000287</t>
  </si>
  <si>
    <t>5000288</t>
  </si>
  <si>
    <t>5000289</t>
  </si>
  <si>
    <t>5000409</t>
  </si>
  <si>
    <t>Vliwazell PRO® - sterilní</t>
  </si>
  <si>
    <t>5013266</t>
  </si>
  <si>
    <t>5013265</t>
  </si>
  <si>
    <t>5013264</t>
  </si>
  <si>
    <t>5013263</t>
  </si>
  <si>
    <t>5013262</t>
  </si>
  <si>
    <t>superabsorpční krytí</t>
  </si>
  <si>
    <t>12,5 cm x 22,5 cm</t>
  </si>
  <si>
    <t>22 cm x 32 cm</t>
  </si>
  <si>
    <t>22 cm x 22 cm</t>
  </si>
  <si>
    <t>5013271</t>
  </si>
  <si>
    <t>5013270</t>
  </si>
  <si>
    <t>5013269</t>
  </si>
  <si>
    <t>5013268</t>
  </si>
  <si>
    <t>5013267</t>
  </si>
  <si>
    <t>5013261</t>
  </si>
  <si>
    <t>5013260</t>
  </si>
  <si>
    <t>Varicex S</t>
  </si>
  <si>
    <t>Dauerbinde K</t>
  </si>
  <si>
    <t>20 cm x 7 m</t>
  </si>
  <si>
    <t>zinkoklihové obinadlo stretch, fixační - elastické, kohezivní</t>
  </si>
  <si>
    <t>tlakové a podpůrné obinadlo, kompresívní elastické dlouhotažné</t>
  </si>
  <si>
    <t>20 cm x 25 cm</t>
  </si>
  <si>
    <r>
      <t>Vliwasorb PRO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- sterilní</t>
    </r>
  </si>
  <si>
    <t>Suprasorb P sensitive multisite, border</t>
  </si>
  <si>
    <t>7,5 cm x 9,5 cm</t>
  </si>
  <si>
    <t>16 cm x 20 cm</t>
  </si>
  <si>
    <t>Suprasorb P sensitive multisite, border lite</t>
  </si>
  <si>
    <t>krytí polyuretanové, heel, non-adhesive</t>
  </si>
  <si>
    <t>10 cm x 13 cm</t>
  </si>
  <si>
    <t>preskripční kód</t>
  </si>
  <si>
    <t>Curapor ®</t>
  </si>
  <si>
    <t>Curapor ® Transparent - sterilní</t>
  </si>
  <si>
    <t>Curafix ® H, nový</t>
  </si>
  <si>
    <t>Gazin ®  - sterilní</t>
  </si>
  <si>
    <t>Gazin ® - nesterilní</t>
  </si>
  <si>
    <t>Vliwasoft ® - sterilní</t>
  </si>
  <si>
    <t>Vliwasoft ® - nesterilní</t>
  </si>
  <si>
    <t>Solvaline ® N - nesterilní</t>
  </si>
  <si>
    <t>Solvaline ® N - sterilní</t>
  </si>
  <si>
    <t>Vliwazell ® - nesterilní</t>
  </si>
  <si>
    <t>Suprasorb ® F - nesterilní</t>
  </si>
  <si>
    <t>Suprasorb ® G - sterilní</t>
  </si>
  <si>
    <t>Suprasorb® P -sterilní</t>
  </si>
  <si>
    <t>Suprasorb® X sterilní</t>
  </si>
  <si>
    <t>Suprasorb® X + PHMB sterilní</t>
  </si>
  <si>
    <t>Lenkideal ® -  jednotlivě</t>
  </si>
  <si>
    <t>Rosidal® K -  jednotlivě</t>
  </si>
  <si>
    <t>Lenkelast ® - jednotlivě</t>
  </si>
  <si>
    <t>Perfekta ® Kohäsiv - jednotlivě</t>
  </si>
  <si>
    <t>01.03.03.01</t>
  </si>
  <si>
    <t>01.01.01.01</t>
  </si>
  <si>
    <t>01.01.01.02</t>
  </si>
  <si>
    <t>01.01.02.01</t>
  </si>
  <si>
    <t>01.01.02.02</t>
  </si>
  <si>
    <t>01.01.02.03</t>
  </si>
  <si>
    <t>01.02.13.16</t>
  </si>
  <si>
    <t>01.02.02.01</t>
  </si>
  <si>
    <t>01.02.02.02</t>
  </si>
  <si>
    <t>01.02.01.02</t>
  </si>
  <si>
    <t>01.02.04.01</t>
  </si>
  <si>
    <t>01.02.04.03</t>
  </si>
  <si>
    <t>01.02.04.02</t>
  </si>
  <si>
    <t>01.02.04.04</t>
  </si>
  <si>
    <t>01.02.08.01</t>
  </si>
  <si>
    <t>01.02.10.02</t>
  </si>
  <si>
    <t>01.02.03.01</t>
  </si>
  <si>
    <t>01.02.05.01</t>
  </si>
  <si>
    <t>01.02.05.02</t>
  </si>
  <si>
    <t>01.02.01.01</t>
  </si>
  <si>
    <t>01.02.07.02</t>
  </si>
  <si>
    <t>01.02.07.01</t>
  </si>
  <si>
    <t>01.02.07.06</t>
  </si>
  <si>
    <t>01.02.07.03</t>
  </si>
  <si>
    <t>01.02.07.04</t>
  </si>
  <si>
    <t>01.02.13.07</t>
  </si>
  <si>
    <t>01.03.01.01</t>
  </si>
  <si>
    <t>06.01.01.01</t>
  </si>
  <si>
    <t>06.01.01.03</t>
  </si>
  <si>
    <t>06.01.02.04</t>
  </si>
  <si>
    <t>06.01.01.02</t>
  </si>
  <si>
    <t>01.04.01.02</t>
  </si>
  <si>
    <t>01.04.01.01</t>
  </si>
  <si>
    <t>01.03.02.03</t>
  </si>
  <si>
    <t>01.03.02.02</t>
  </si>
  <si>
    <t>09.01.01.01</t>
  </si>
  <si>
    <t>04.01.02.02</t>
  </si>
  <si>
    <t>04.03.04.04</t>
  </si>
  <si>
    <t>04.02.01.01</t>
  </si>
  <si>
    <t>04.03.03.03</t>
  </si>
  <si>
    <t>04.03.02.01</t>
  </si>
  <si>
    <t>04.03.02.02</t>
  </si>
  <si>
    <t>04.02.04.01</t>
  </si>
  <si>
    <t>04.04.02.06</t>
  </si>
  <si>
    <t>04.04.02.04</t>
  </si>
  <si>
    <t>04.04.01.03</t>
  </si>
  <si>
    <t>04.03.01.01</t>
  </si>
  <si>
    <t>04.04.02.05</t>
  </si>
  <si>
    <t>04.04.02.02</t>
  </si>
  <si>
    <t>Preskripční omezení</t>
  </si>
  <si>
    <t>Indikační omezení</t>
  </si>
  <si>
    <t>Množstevní limit</t>
  </si>
  <si>
    <t>Úhradový limit bez DPH</t>
  </si>
  <si>
    <t>lékař; SDP; SLO</t>
  </si>
  <si>
    <t>-</t>
  </si>
  <si>
    <t xml:space="preserve">0,0174  / 1 cm2  </t>
  </si>
  <si>
    <t>0,0087  / 1 cm2</t>
  </si>
  <si>
    <t>0,0174  / 1 cm2</t>
  </si>
  <si>
    <t>0,0695  / 1 cm2</t>
  </si>
  <si>
    <t>lékař; SDP; SLO; po uplynutí 6 měsíců léčby po schválení zdravotní pojišťovnou</t>
  </si>
  <si>
    <t>0,3478  / 1 cm2</t>
  </si>
  <si>
    <t>0,5217  / 1 cm2</t>
  </si>
  <si>
    <t>2,17  / 1 cm2</t>
  </si>
  <si>
    <t>0,96  / 1 cm2</t>
  </si>
  <si>
    <t>1,04  / 1 cm2</t>
  </si>
  <si>
    <t>2,78  / 1 cm2</t>
  </si>
  <si>
    <t>1,30  / 1 cm2</t>
  </si>
  <si>
    <t>lékař; po uplynutí 6 měsíců léčby po schválení zdravotní pojišťovnou</t>
  </si>
  <si>
    <t>1,56  / 1 cm2</t>
  </si>
  <si>
    <t>2,08  / 1 cm2</t>
  </si>
  <si>
    <t>1,74  / 1 cm2</t>
  </si>
  <si>
    <t>2,35  / 1 cm2</t>
  </si>
  <si>
    <t>1,65  / 1 cm2</t>
  </si>
  <si>
    <t>2,00  / 1 cm2</t>
  </si>
  <si>
    <t>0,43  / 1 cm2</t>
  </si>
  <si>
    <t>3,65  / 1 cm2</t>
  </si>
  <si>
    <t>0,65  / 1 cm2</t>
  </si>
  <si>
    <t>0,0044  / 1 cm2</t>
  </si>
  <si>
    <t>0,1043  / 1 cm2</t>
  </si>
  <si>
    <t>0,225  / 1 cm2</t>
  </si>
  <si>
    <t>1000 g / měsíc</t>
  </si>
  <si>
    <t>0,0869  / 1 g</t>
  </si>
  <si>
    <t>DIA</t>
  </si>
  <si>
    <t>300 ks / měsíc</t>
  </si>
  <si>
    <t>0,0261  / 1 ks</t>
  </si>
  <si>
    <t>217,00  / 1 ks</t>
  </si>
  <si>
    <t>174,00  / 1 ks</t>
  </si>
  <si>
    <t>261,00  / 1 ks</t>
  </si>
  <si>
    <t>522,00  / 1 ks</t>
  </si>
  <si>
    <t>1 ks / 1 rok</t>
  </si>
  <si>
    <t>CHI; NEU; ORP; ORT; REH; REV; TRA; TVL</t>
  </si>
  <si>
    <t>CHI; NEU; ORP; ORT; REH; REV; TRA; TVL; POP; PRL</t>
  </si>
  <si>
    <t>velmi lehké případy tortikolis, spondylóz, revmatických onemocnění, blokových postavení krční páteře, akutních poranění měkkých tkání, degenerativních onemocnění, jizevnaté kontraktury krku do jednoho roku po úrazu</t>
  </si>
  <si>
    <t>CHI; NEU; ORP; ORT; REH; REV; TRA</t>
  </si>
  <si>
    <t>pooperační a poúrazové stavy fraktur klíční kosti, poranění ramenního kloubu.</t>
  </si>
  <si>
    <t>304,00  / 1 ks</t>
  </si>
  <si>
    <t>435,00  / 1 ks</t>
  </si>
  <si>
    <t>pooperační stavy v oblasti bederní páteře, lumbalgie, chronické bolestivé stavy páteře, ledvinové obtíže</t>
  </si>
  <si>
    <t>609,00  / 1 ks</t>
  </si>
  <si>
    <t>348,00  / 1 ks</t>
  </si>
  <si>
    <t>870,00  / 1 ks</t>
  </si>
  <si>
    <t>akutní nebo chronické stavy pánve, v těhotenství, po porodu (symphyseolyza), po úraze (ruptura), při dysfunkci kyčelních kloubů, kyčelní dysplazii, repozicích kyčle, při pooperační léčbě fraktur pánve, artrozy SI skloubení</t>
  </si>
  <si>
    <t>CHI; NEU; ORP; ORT; REH; REV; TRA; TVL; PRL</t>
  </si>
  <si>
    <t>akutní a chronické stavy prstů horní končetiny (zlomeniny a luxace, akutní šlachové poškození, artróza, revmatická onemocnění), neurologické postižení</t>
  </si>
  <si>
    <t>akutní a chronické stavy zápěstí, pooperační a poúrazové případy fraktur, distorzí, luxací, artróza, paréza, revmatická onemocnění, neurologická postižení</t>
  </si>
  <si>
    <t>pooperační a poúrazové případy, distorze, luxace, artróza, enthezopatie, revmatická onemocnění, neurologická postižení</t>
  </si>
  <si>
    <t>pooperační a poúrazové stavy loketního kloubu, bolestivé stavy při artrózách, epikondylitidě, revmatická onemocnění</t>
  </si>
  <si>
    <t>subluxace ramenního kloubu, dráždivé stavy a přetížení ramenního kloubu, záněty, neurologická postižení</t>
  </si>
  <si>
    <t>DIA; CHI; NEU; ORP; ORT; REH; REV; TRA; TVL</t>
  </si>
  <si>
    <t>lehká instabilita přednoží a hlezenního kloubu; revmatická onemocnění; stavy po distorzi hlezna; syndrom diabetické nohy</t>
  </si>
  <si>
    <t>652,00  / 1 ks</t>
  </si>
  <si>
    <t>pooperační a poúrazové stavy kolenního kloubu s cílem zajistit limitovaný rozsah pohybu a jeho stabilizaci v sagitální rovině; neurologická postižení</t>
  </si>
  <si>
    <t>2783,00  / 1 ks</t>
  </si>
  <si>
    <t>pooperační a poúrazové stavy v oblasti kolenního kloubu s cílem zajistit plnohodnotnou rigidní fixaci</t>
  </si>
  <si>
    <t>stabilizace pohybu kolenního kloubu v případě instabilit, artróz, artritid, poškození menisků</t>
  </si>
  <si>
    <t>1391,00  / 1 ks</t>
  </si>
  <si>
    <t>instability kolenního kloubu, stabilizace pately, bolestivé stavy při chronických nebo revmatických onemocnění</t>
  </si>
  <si>
    <t>400 ks / 1 rok</t>
  </si>
  <si>
    <t>GER; DER; CHI; INT; ANG; PRL; SDP; SLO; REH; DIA; ORT</t>
  </si>
  <si>
    <t>0,0086  / 1 cm2</t>
  </si>
  <si>
    <t>GER; DER; CHI; INT; PRL; SDP; SLO; REH; ANG; DIA; ORT</t>
  </si>
  <si>
    <t xml:space="preserve"> DER; ANG</t>
  </si>
  <si>
    <t>lymfedém; flebolymfedém; kontaktní přecitlivělost</t>
  </si>
  <si>
    <t>0,0260  / 1 cm2</t>
  </si>
  <si>
    <t>GER; DER; CHI; INT; ANG</t>
  </si>
  <si>
    <t>bércový vřed žilního původu, nelze předepsat současně s kompresivními punčochami</t>
  </si>
  <si>
    <t>1 set / 1 rok / 1 končetina</t>
  </si>
  <si>
    <t>783,00  / 1 set</t>
  </si>
  <si>
    <t>OPH</t>
  </si>
  <si>
    <t>do 14 let včetně</t>
  </si>
  <si>
    <t>3,04  / 1 ks</t>
  </si>
  <si>
    <r>
      <t xml:space="preserve">Curapor </t>
    </r>
    <r>
      <rPr>
        <vertAlign val="superscript"/>
        <sz val="8"/>
        <rFont val="Arial CE"/>
        <charset val="238"/>
      </rPr>
      <t>®</t>
    </r>
  </si>
  <si>
    <r>
      <t xml:space="preserve">Gazin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- nesterilní</t>
    </r>
  </si>
  <si>
    <r>
      <t>Vliwasoft</t>
    </r>
    <r>
      <rPr>
        <vertAlign val="superscript"/>
        <sz val="8"/>
        <rFont val="Arial CE"/>
        <charset val="238"/>
      </rPr>
      <t xml:space="preserve"> ® </t>
    </r>
    <r>
      <rPr>
        <sz val="8"/>
        <rFont val="Arial CE"/>
        <charset val="238"/>
      </rPr>
      <t>- nesterilní</t>
    </r>
  </si>
  <si>
    <r>
      <t xml:space="preserve">Vliwazell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- sterilní</t>
    </r>
  </si>
  <si>
    <r>
      <t>Debrisoft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Lolly - sterilní</t>
    </r>
  </si>
  <si>
    <r>
      <t>Debrisoft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- sterilní</t>
    </r>
  </si>
  <si>
    <r>
      <t>Suprasorb</t>
    </r>
    <r>
      <rPr>
        <vertAlign val="superscript"/>
        <sz val="8"/>
        <rFont val="Arial CE"/>
        <charset val="238"/>
      </rPr>
      <t xml:space="preserve"> ® </t>
    </r>
    <r>
      <rPr>
        <sz val="8"/>
        <rFont val="Arial CE"/>
        <charset val="238"/>
      </rPr>
      <t>G - sterilní</t>
    </r>
  </si>
  <si>
    <r>
      <t>Lomatuell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H - sterilní</t>
    </r>
  </si>
  <si>
    <r>
      <t>Lomatuell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Pro - sterilní</t>
    </r>
  </si>
  <si>
    <r>
      <t>Suprasorb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X + PHMB sterilní</t>
    </r>
  </si>
  <si>
    <r>
      <t>Perfekta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Kohäsiv - jednotlivě</t>
    </r>
  </si>
  <si>
    <t>ls</t>
  </si>
  <si>
    <t xml:space="preserve">l </t>
  </si>
  <si>
    <t>l</t>
  </si>
  <si>
    <t>lla</t>
  </si>
  <si>
    <t>llb</t>
  </si>
  <si>
    <t>lll</t>
  </si>
  <si>
    <t>Třída rizika</t>
  </si>
  <si>
    <t>I</t>
  </si>
  <si>
    <t>Vliwaktiv ® - sterilní</t>
  </si>
  <si>
    <t>5016563</t>
  </si>
  <si>
    <t>5 cm x 4 m</t>
  </si>
  <si>
    <t>Vliwazell ® - sterilní</t>
  </si>
  <si>
    <t>Vliwasorb ® - sterilní</t>
  </si>
  <si>
    <t>Vliwasorb ®adhesive</t>
  </si>
  <si>
    <t>Vliwasorb PRO® - sterilní</t>
  </si>
  <si>
    <t>Vliwaktiv® Ag - sterilní</t>
  </si>
  <si>
    <t>Metalline ® - sterilní</t>
  </si>
  <si>
    <t>Suprasorb ® A - sterilní</t>
  </si>
  <si>
    <t>Suprasorb ® A + Ag sterilní</t>
  </si>
  <si>
    <t>Debrisoft® Lolly - sterilní</t>
  </si>
  <si>
    <t>Debrisoft® - sterilní</t>
  </si>
  <si>
    <t>Suprasorb ® H - sterilní</t>
  </si>
  <si>
    <t>Suprasorb ® H - border</t>
  </si>
  <si>
    <t>Suprasorb ® H - sacrum</t>
  </si>
  <si>
    <t>Lomatuell ® H - sterilní</t>
  </si>
  <si>
    <t>Lomatuell ® Pro - sterilní</t>
  </si>
  <si>
    <t>Suprasorb® P -sterilní, heel</t>
  </si>
  <si>
    <t>Suprasorb® P + PHMB sterilní</t>
  </si>
  <si>
    <t>Lenkelast ® - baleno volně</t>
  </si>
  <si>
    <t>Perfekta ® Super -  jednotlivě</t>
  </si>
  <si>
    <t xml:space="preserve">Zelletten ® </t>
  </si>
  <si>
    <t>5016745</t>
  </si>
  <si>
    <t>15 cm x 25 cm</t>
  </si>
  <si>
    <t>5016744</t>
  </si>
  <si>
    <t>8 cm x 18 cm</t>
  </si>
  <si>
    <t>5016743</t>
  </si>
  <si>
    <t>Suprasorb® Liquacel Ag sterilní</t>
  </si>
  <si>
    <t>krytí s hydrovláknem a stříbrem</t>
  </si>
  <si>
    <t>krytí s hydrovláknem a stříbrem, tamponáda</t>
  </si>
  <si>
    <t>5016913</t>
  </si>
  <si>
    <t>5016914</t>
  </si>
  <si>
    <t>5016915</t>
  </si>
  <si>
    <t>5016916</t>
  </si>
  <si>
    <r>
      <t xml:space="preserve">Vliwazell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- nesterilní</t>
    </r>
  </si>
  <si>
    <r>
      <t xml:space="preserve">Vliwasorb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>adhesive</t>
    </r>
  </si>
  <si>
    <r>
      <t xml:space="preserve">Vliwaktiv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- sterilní</t>
    </r>
  </si>
  <si>
    <r>
      <t>Metalline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- sterilní</t>
    </r>
  </si>
  <si>
    <r>
      <t>Suprasorb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A + Ag sterilní</t>
    </r>
  </si>
  <si>
    <r>
      <t>Suprasorb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F - nesterilní</t>
    </r>
  </si>
  <si>
    <r>
      <t>Suprasorb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X sterilní</t>
    </r>
  </si>
  <si>
    <r>
      <t>Suprasorb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Liquacel sterilní</t>
    </r>
  </si>
  <si>
    <r>
      <t>Lenkideal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-  jednotlivě</t>
    </r>
  </si>
  <si>
    <r>
      <t>Lenkelast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- jednotlivě</t>
    </r>
  </si>
  <si>
    <r>
      <t>Lenkelast</t>
    </r>
    <r>
      <rPr>
        <vertAlign val="superscript"/>
        <sz val="8"/>
        <rFont val="Arial CE"/>
        <charset val="238"/>
      </rPr>
      <t xml:space="preserve"> ® </t>
    </r>
    <r>
      <rPr>
        <sz val="8"/>
        <rFont val="Arial CE"/>
        <charset val="238"/>
      </rPr>
      <t>- baleno volně</t>
    </r>
  </si>
  <si>
    <r>
      <t>Perfekta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Super -  jednotlivě</t>
    </r>
  </si>
  <si>
    <r>
      <t>Zelletten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</t>
    </r>
  </si>
  <si>
    <t>5017624</t>
  </si>
  <si>
    <t>5017625</t>
  </si>
  <si>
    <t>5017616</t>
  </si>
  <si>
    <t>5017617</t>
  </si>
  <si>
    <t>5017620</t>
  </si>
  <si>
    <t>5017621</t>
  </si>
  <si>
    <t>5017618</t>
  </si>
  <si>
    <t>5017622</t>
  </si>
  <si>
    <t>5017623</t>
  </si>
  <si>
    <t>5017619</t>
  </si>
  <si>
    <t>5017626</t>
  </si>
  <si>
    <t>Suprasorb ® F Protect  - sterilní</t>
  </si>
  <si>
    <t>III</t>
  </si>
  <si>
    <t>Iib</t>
  </si>
  <si>
    <t>IIb</t>
  </si>
  <si>
    <t>5017709</t>
  </si>
  <si>
    <t>5017708</t>
  </si>
  <si>
    <t>5017707</t>
  </si>
  <si>
    <t>5017706</t>
  </si>
  <si>
    <t>5017705</t>
  </si>
  <si>
    <t>5017704</t>
  </si>
  <si>
    <t>5017703</t>
  </si>
  <si>
    <t>5017682</t>
  </si>
  <si>
    <t>5017683</t>
  </si>
  <si>
    <t>5017684</t>
  </si>
  <si>
    <t>5017685</t>
  </si>
  <si>
    <t>5017686</t>
  </si>
  <si>
    <t>5017687</t>
  </si>
  <si>
    <t>5017688</t>
  </si>
  <si>
    <t>5017693</t>
  </si>
  <si>
    <t>5017694</t>
  </si>
  <si>
    <t>5017695</t>
  </si>
  <si>
    <t>5017681</t>
  </si>
  <si>
    <t>5017655</t>
  </si>
  <si>
    <t>5017656</t>
  </si>
  <si>
    <t>5017657</t>
  </si>
  <si>
    <t>5017658</t>
  </si>
  <si>
    <t>5017659</t>
  </si>
  <si>
    <t>5017660</t>
  </si>
  <si>
    <t>5017661</t>
  </si>
  <si>
    <t>5017662</t>
  </si>
  <si>
    <t>5017663</t>
  </si>
  <si>
    <t>5017664</t>
  </si>
  <si>
    <t>5017665</t>
  </si>
  <si>
    <t>5017666</t>
  </si>
  <si>
    <t>5017667</t>
  </si>
  <si>
    <t>5017668</t>
  </si>
  <si>
    <t>5017669</t>
  </si>
  <si>
    <t>5017670</t>
  </si>
  <si>
    <t>5017671</t>
  </si>
  <si>
    <t>5017672</t>
  </si>
  <si>
    <t>5017674</t>
  </si>
  <si>
    <t>5017675</t>
  </si>
  <si>
    <t>5017676</t>
  </si>
  <si>
    <t>5017677</t>
  </si>
  <si>
    <t>5017678</t>
  </si>
  <si>
    <t>5017679</t>
  </si>
  <si>
    <t>5017680</t>
  </si>
  <si>
    <r>
      <t>Suprasorb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H - sterilní</t>
    </r>
  </si>
  <si>
    <r>
      <t>Suprasorb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H - border</t>
    </r>
  </si>
  <si>
    <r>
      <t>Suprasorb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H - sacrum</t>
    </r>
  </si>
  <si>
    <t>33510-3</t>
  </si>
  <si>
    <t>190860-4</t>
  </si>
  <si>
    <r>
      <t xml:space="preserve">Curafix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H, nový</t>
    </r>
  </si>
  <si>
    <r>
      <t xml:space="preserve">Solvaline 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N - nesterilní</t>
    </r>
  </si>
  <si>
    <r>
      <t>Solvaline</t>
    </r>
    <r>
      <rPr>
        <vertAlign val="superscript"/>
        <sz val="8"/>
        <rFont val="Arial CE"/>
        <charset val="238"/>
      </rPr>
      <t xml:space="preserve"> ®</t>
    </r>
    <r>
      <rPr>
        <sz val="8"/>
        <rFont val="Arial CE"/>
        <charset val="238"/>
      </rPr>
      <t xml:space="preserve"> N - sterilní</t>
    </r>
  </si>
  <si>
    <r>
      <t>Suprasorb</t>
    </r>
    <r>
      <rPr>
        <vertAlign val="superscript"/>
        <sz val="8"/>
        <rFont val="Arial CE"/>
        <charset val="238"/>
      </rPr>
      <t>®</t>
    </r>
    <r>
      <rPr>
        <sz val="8"/>
        <rFont val="Arial CE"/>
        <charset val="238"/>
      </rPr>
      <t xml:space="preserve"> P -sterilní, heel</t>
    </r>
  </si>
  <si>
    <t>kohezivní fixovací elastické obinadlo</t>
  </si>
  <si>
    <t xml:space="preserve">Mollelast haft </t>
  </si>
  <si>
    <t xml:space="preserve"> 4 cm x 4 m</t>
  </si>
  <si>
    <t>kohezivní elastické fixovací obinadlo</t>
  </si>
  <si>
    <t>190 860-4</t>
  </si>
  <si>
    <t>SLO, LEKAR, SDP</t>
  </si>
  <si>
    <t>Venosan Eureka ON</t>
  </si>
  <si>
    <t>Venosan Eureka ON PLUS</t>
  </si>
  <si>
    <t>pomůcka na navlékání kompresivních punčoch</t>
  </si>
  <si>
    <t>GER, DER, INT, PRL, REH, CHI, ANG</t>
  </si>
  <si>
    <t>Cellacare cervical classic, vel. 1,2,3, výška 7,5/9/11cm</t>
  </si>
  <si>
    <t>Cellacare Materna comfort, vel. 1,2,3,4</t>
  </si>
  <si>
    <t>Cellacare Materna classic</t>
  </si>
  <si>
    <t>Cellacare Epi classic, vel. 1,2,3,4,5</t>
  </si>
  <si>
    <t>Cellacare Gilchrist sling classic, vel. 1,2,3,4,5</t>
  </si>
  <si>
    <t>Cellacare Malleo Akut classic</t>
  </si>
  <si>
    <t>Cellacare Malleo classic, vel. 1,2,3,4</t>
  </si>
  <si>
    <t>Cellacare Malleo comfort, vel. 1,2,3,4,5,6</t>
  </si>
  <si>
    <t>Cellacare Genu classic, vel. 1,2,3,4,5</t>
  </si>
  <si>
    <t>anatomický krční límec</t>
  </si>
  <si>
    <t>univerzální těhotenský pás</t>
  </si>
  <si>
    <t>ortéza pro imobilizaci ramene</t>
  </si>
  <si>
    <t>aktivní bandáž kotníku</t>
  </si>
  <si>
    <t>ORP, POP, NEU, ORT, PRL, REH, CHI, REV, TVL, TRA</t>
  </si>
  <si>
    <t>ORP, NEU, ORT, REH, CHI, REV, TRA</t>
  </si>
  <si>
    <t>ORP, NEU, ORT, PRL, REH, CHI, REV, TVL, TRA</t>
  </si>
  <si>
    <t>ORP, NEU, ORT, REH, CHI, REV, TVL, TRA</t>
  </si>
  <si>
    <t>DIA, ORP, NEU, ORT, REH, CHI, REV, TVL, TRA</t>
  </si>
  <si>
    <t>CENA PŮVODCE 2025 za BALENÍ</t>
  </si>
  <si>
    <t>1372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</si>
</sst>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??\ ???"/>
  </numFmts>
  <fonts count="19" x14ac:knownFonts="1">
    <font>
      <sz val="10"/>
      <name val="Arial CE"/>
      <charset val="238"/>
    </font>
    <font>
      <sz val="8"/>
      <name val="Arial CE"/>
      <charset val="238"/>
    </font>
    <font>
      <sz val="7.5"/>
      <name val="Arial CE"/>
      <charset val="238"/>
    </font>
    <font>
      <b/>
      <sz val="8"/>
      <name val="Arial CE"/>
      <charset val="238"/>
    </font>
    <font>
      <b/>
      <sz val="7.5"/>
      <name val="Arial CE"/>
      <charset val="238"/>
    </font>
    <font>
      <b/>
      <sz val="10"/>
      <name val="Arial CE"/>
      <charset val="238"/>
    </font>
    <font>
      <vertAlign val="superscript"/>
      <sz val="8"/>
      <name val="Arial CE"/>
      <charset val="238"/>
    </font>
    <font>
      <b/>
      <sz val="7"/>
      <name val="Arial CE"/>
      <charset val="238"/>
    </font>
    <font>
      <sz val="8"/>
      <color rgb="FFFF0000"/>
      <name val="Arial CE"/>
      <charset val="238"/>
    </font>
    <font>
      <b/>
      <sz val="14"/>
      <name val="Arial CE"/>
      <charset val="238"/>
    </font>
    <font>
      <b/>
      <sz val="13"/>
      <name val="Arial CE"/>
      <charset val="238"/>
    </font>
    <font>
      <sz val="8"/>
      <color theme="5" tint="-0.249977111117893"/>
      <name val="Arial CE"/>
      <charset val="238"/>
    </font>
    <font>
      <sz val="10"/>
      <color rgb="FF7030A0"/>
      <name val="Arial CE"/>
      <charset val="238"/>
    </font>
    <font>
      <b/>
      <sz val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7030A0"/>
      <name val="Arial"/>
      <family val="2"/>
      <charset val="238"/>
    </font>
    <font>
      <sz val="10"/>
      <color theme="7" tint="-0.249977111117893"/>
      <name val="Arial"/>
      <family val="2"/>
      <charset val="238"/>
    </font>
    <font>
      <sz val="8"/>
      <color rgb="FF7030A0"/>
      <name val="Arial CE"/>
      <charset val="238"/>
    </font>
    <font>
      <sz val="8"/>
      <color theme="7" tint="-0.49998474074526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8" fontId="1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1" fillId="0" borderId="4" xfId="0" applyFont="1" applyBorder="1" applyProtection="1">
      <protection locked="0"/>
    </xf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8" fontId="1" fillId="0" borderId="4" xfId="0" applyNumberFormat="1" applyFont="1" applyBorder="1"/>
    <xf numFmtId="0" fontId="1" fillId="0" borderId="4" xfId="0" applyFont="1" applyBorder="1" applyAlignment="1" applyProtection="1">
      <alignment horizontal="left"/>
      <protection locked="0"/>
    </xf>
    <xf numFmtId="164" fontId="1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3" fontId="1" fillId="0" borderId="4" xfId="0" applyNumberFormat="1" applyFont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49" fontId="1" fillId="2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8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8" fontId="1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" fontId="1" fillId="2" borderId="3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3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4" fontId="3" fillId="3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" fillId="0" borderId="4" xfId="0" applyNumberFormat="1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Protection="1">
      <protection locked="0"/>
    </xf>
    <xf numFmtId="0" fontId="1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/>
    </xf>
    <xf numFmtId="2" fontId="13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" fontId="17" fillId="2" borderId="4" xfId="0" applyNumberFormat="1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4" fontId="18" fillId="2" borderId="4" xfId="0" applyNumberFormat="1" applyFont="1" applyFill="1" applyBorder="1" applyAlignment="1">
      <alignment horizontal="center"/>
    </xf>
    <xf numFmtId="4" fontId="1" fillId="3" borderId="4" xfId="0" applyNumberFormat="1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4" fontId="3" fillId="2" borderId="5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5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3" fontId="1" fillId="5" borderId="4" xfId="0" applyNumberFormat="1" applyFont="1" applyFill="1" applyBorder="1" applyAlignment="1">
      <alignment horizontal="center"/>
    </xf>
    <xf numFmtId="4" fontId="3" fillId="5" borderId="5" xfId="0" applyNumberFormat="1" applyFont="1" applyFill="1" applyBorder="1" applyAlignment="1">
      <alignment horizontal="center"/>
    </xf>
    <xf numFmtId="4" fontId="3" fillId="5" borderId="4" xfId="0" applyNumberFormat="1" applyFont="1" applyFill="1" applyBorder="1" applyAlignment="1">
      <alignment horizontal="center"/>
    </xf>
    <xf numFmtId="4" fontId="17" fillId="5" borderId="4" xfId="0" applyNumberFormat="1" applyFont="1" applyFill="1" applyBorder="1" applyAlignment="1">
      <alignment horizontal="center"/>
    </xf>
    <xf numFmtId="3" fontId="1" fillId="5" borderId="3" xfId="0" applyNumberFormat="1" applyFont="1" applyFill="1" applyBorder="1" applyAlignment="1">
      <alignment horizontal="center"/>
    </xf>
    <xf numFmtId="4" fontId="1" fillId="5" borderId="4" xfId="0" applyNumberFormat="1" applyFont="1" applyFill="1" applyBorder="1" applyAlignment="1">
      <alignment horizontal="center"/>
    </xf>
    <xf numFmtId="8" fontId="1" fillId="5" borderId="4" xfId="0" applyNumberFormat="1" applyFont="1" applyFill="1" applyBorder="1"/>
    <xf numFmtId="49" fontId="1" fillId="5" borderId="4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4" fontId="3" fillId="5" borderId="4" xfId="0" applyNumberFormat="1" applyFont="1" applyFill="1" applyBorder="1" applyAlignment="1">
      <alignment horizontal="center" vertical="center"/>
    </xf>
    <xf numFmtId="4" fontId="1" fillId="5" borderId="4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8" fontId="1" fillId="5" borderId="4" xfId="0" applyNumberFormat="1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center" vertical="center"/>
    </xf>
    <xf numFmtId="3" fontId="1" fillId="5" borderId="4" xfId="0" applyNumberFormat="1" applyFont="1" applyFill="1" applyBorder="1" applyAlignment="1">
      <alignment horizontal="center" vertical="center"/>
    </xf>
    <xf numFmtId="4" fontId="3" fillId="5" borderId="5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8" fontId="7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326103</xdr:colOff>
      <xdr:row>1</xdr:row>
      <xdr:rowOff>19437</xdr:rowOff>
    </xdr:from>
    <xdr:to>
      <xdr:col>9</xdr:col>
      <xdr:colOff>533011</xdr:colOff>
      <xdr:row>4</xdr:row>
      <xdr:rowOff>560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C7597BC-BBDA-495F-98B6-E96C5A4FD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0903" y="181362"/>
          <a:ext cx="2673883" cy="455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326103</xdr:colOff>
      <xdr:row>1</xdr:row>
      <xdr:rowOff>19437</xdr:rowOff>
    </xdr:from>
    <xdr:to>
      <xdr:col>9</xdr:col>
      <xdr:colOff>533011</xdr:colOff>
      <xdr:row>3</xdr:row>
      <xdr:rowOff>150843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8434D6A-F523-4950-A512-6765BA6EC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4292" y="184667"/>
          <a:ext cx="2675632" cy="4618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323850</xdr:colOff>
      <xdr:row>0</xdr:row>
      <xdr:rowOff>47625</xdr:rowOff>
    </xdr:from>
    <xdr:to>
      <xdr:col>9</xdr:col>
      <xdr:colOff>503932</xdr:colOff>
      <xdr:row>2</xdr:row>
      <xdr:rowOff>118965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2BB3599-1E51-48A1-AED6-117A16B84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47625"/>
          <a:ext cx="2675632" cy="461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0</xdr:row>
      <xdr:rowOff>9525</xdr:rowOff>
    </xdr:from>
    <xdr:to>
      <xdr:col>9</xdr:col>
      <xdr:colOff>513457</xdr:colOff>
      <xdr:row>2</xdr:row>
      <xdr:rowOff>80865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DBCF13A-6570-4E31-96C4-AC2BBB382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9525"/>
          <a:ext cx="2675632" cy="4618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0</xdr:row>
      <xdr:rowOff>47625</xdr:rowOff>
    </xdr:from>
    <xdr:to>
      <xdr:col>9</xdr:col>
      <xdr:colOff>475357</xdr:colOff>
      <xdr:row>2</xdr:row>
      <xdr:rowOff>118965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D5D1AAD-40C5-40C5-BF45-798BBBA44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47625"/>
          <a:ext cx="2675632" cy="461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481371</xdr:colOff>
      <xdr:row>0</xdr:row>
      <xdr:rowOff>51209</xdr:rowOff>
    </xdr:from>
    <xdr:to>
      <xdr:col>9</xdr:col>
      <xdr:colOff>760390</xdr:colOff>
      <xdr:row>2</xdr:row>
      <xdr:rowOff>21461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7707646-3EB0-4288-A2A3-A99FCA19B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8629" y="51209"/>
          <a:ext cx="2675632" cy="461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E3FEC-A5BA-4DBC-B9C7-B8FDDC194676}">
  <sheetPr>
    <pageSetUpPr fitToPage="1"/>
  </sheetPr>
  <dimension ref="A7:T368"/>
  <sheetViews>
    <sheetView topLeftCell="A195" zoomScale="84" zoomScaleNormal="84" zoomScaleSheetLayoutView="100" workbookViewId="0">
      <selection activeCell="F208" sqref="F208"/>
    </sheetView>
  </sheetViews>
  <sheetFormatPr defaultColWidth="9.21875" defaultRowHeight="13.2" x14ac:dyDescent="0.25"/>
  <cols>
    <col min="1" max="1" width="10.21875" style="41" customWidth="1"/>
    <col min="2" max="2" width="3.21875" style="42" bestFit="1" customWidth="1"/>
    <col min="3" max="3" width="39.77734375" style="37" bestFit="1" customWidth="1"/>
    <col min="4" max="4" width="45.21875" style="37" bestFit="1" customWidth="1"/>
    <col min="5" max="5" width="18.21875" style="43" bestFit="1" customWidth="1"/>
    <col min="6" max="6" width="18.21875" style="43" customWidth="1"/>
    <col min="7" max="7" width="15.44140625" style="44" bestFit="1" customWidth="1"/>
    <col min="8" max="9" width="10.77734375" style="45" customWidth="1"/>
    <col min="10" max="10" width="8.21875" style="46" customWidth="1"/>
    <col min="11" max="11" width="2" style="60" customWidth="1"/>
    <col min="12" max="13" width="12.21875" style="47" customWidth="1"/>
    <col min="14" max="14" width="2" style="37" customWidth="1"/>
    <col min="15" max="15" width="17.44140625" style="48" customWidth="1"/>
    <col min="16" max="16" width="14.21875" style="48" bestFit="1" customWidth="1"/>
    <col min="17" max="17" width="20.21875" style="48" hidden="1" customWidth="1"/>
    <col min="18" max="18" width="10.21875" style="48" hidden="1" customWidth="1"/>
    <col min="19" max="19" width="15.44140625" style="37" bestFit="1" customWidth="1"/>
    <col min="20" max="20" width="9.21875" style="43"/>
    <col min="21" max="16384" width="9.21875" style="37"/>
  </cols>
  <sheetData>
    <row r="7" spans="1:20" x14ac:dyDescent="0.25">
      <c r="A7" s="123" t="s">
        <v>569</v>
      </c>
      <c r="B7" s="9"/>
      <c r="C7" s="125" t="s">
        <v>0</v>
      </c>
      <c r="D7" s="125" t="s">
        <v>1</v>
      </c>
      <c r="E7" s="125" t="s">
        <v>2</v>
      </c>
      <c r="F7" s="125" t="s">
        <v>3</v>
      </c>
      <c r="G7" s="127" t="s">
        <v>4</v>
      </c>
      <c r="H7" s="128" t="s">
        <v>456</v>
      </c>
      <c r="I7" s="130" t="s">
        <v>457</v>
      </c>
      <c r="J7" s="128" t="s">
        <v>5</v>
      </c>
      <c r="L7" s="133" t="s">
        <v>882</v>
      </c>
      <c r="M7" s="133" t="s">
        <v>443</v>
      </c>
      <c r="O7" s="139" t="s">
        <v>638</v>
      </c>
      <c r="P7" s="139" t="s">
        <v>640</v>
      </c>
      <c r="Q7" s="140" t="s">
        <v>641</v>
      </c>
      <c r="R7" s="30"/>
      <c r="S7" s="141" t="s">
        <v>639</v>
      </c>
      <c r="T7" s="122" t="s">
        <v>737</v>
      </c>
    </row>
    <row r="8" spans="1:20" ht="13.8" thickBot="1" x14ac:dyDescent="0.3">
      <c r="A8" s="124"/>
      <c r="B8" s="10"/>
      <c r="C8" s="126"/>
      <c r="D8" s="126"/>
      <c r="E8" s="126"/>
      <c r="F8" s="126"/>
      <c r="G8" s="126"/>
      <c r="H8" s="129"/>
      <c r="I8" s="131"/>
      <c r="J8" s="132"/>
      <c r="L8" s="134"/>
      <c r="M8" s="134"/>
      <c r="O8" s="139"/>
      <c r="P8" s="139"/>
      <c r="Q8" s="140"/>
      <c r="R8" s="30"/>
      <c r="S8" s="141"/>
      <c r="T8" s="122"/>
    </row>
    <row r="9" spans="1:20" ht="13.8" thickTop="1" x14ac:dyDescent="0.25">
      <c r="A9" s="28" t="s">
        <v>6</v>
      </c>
      <c r="B9" s="29" t="s">
        <v>7</v>
      </c>
      <c r="C9" s="49" t="s">
        <v>570</v>
      </c>
      <c r="D9" s="61" t="s">
        <v>8</v>
      </c>
      <c r="E9" s="62" t="s">
        <v>9</v>
      </c>
      <c r="F9" s="32" t="s">
        <v>10</v>
      </c>
      <c r="G9" s="33">
        <v>32912</v>
      </c>
      <c r="H9" s="34">
        <v>588</v>
      </c>
      <c r="I9" s="35">
        <v>588</v>
      </c>
      <c r="J9" s="54">
        <v>0</v>
      </c>
      <c r="L9" s="51">
        <f>I9/1.12/1.25</f>
        <v>420</v>
      </c>
      <c r="M9" s="51">
        <f>L9/SUBSTITUTE(F9,"ks","")*100</f>
        <v>420</v>
      </c>
      <c r="O9" s="30" t="s">
        <v>642</v>
      </c>
      <c r="P9" s="30" t="s">
        <v>643</v>
      </c>
      <c r="Q9" s="30" t="s">
        <v>668</v>
      </c>
      <c r="R9" s="30" t="s">
        <v>589</v>
      </c>
      <c r="S9" s="31" t="s">
        <v>643</v>
      </c>
      <c r="T9" s="32" t="s">
        <v>731</v>
      </c>
    </row>
    <row r="10" spans="1:20" x14ac:dyDescent="0.25">
      <c r="A10" s="63" t="s">
        <v>11</v>
      </c>
      <c r="B10" s="64" t="s">
        <v>7</v>
      </c>
      <c r="C10" s="61" t="s">
        <v>570</v>
      </c>
      <c r="D10" s="61" t="s">
        <v>8</v>
      </c>
      <c r="E10" s="62" t="s">
        <v>9</v>
      </c>
      <c r="F10" s="62" t="s">
        <v>12</v>
      </c>
      <c r="G10" s="65">
        <v>32902</v>
      </c>
      <c r="H10" s="34">
        <v>44.08</v>
      </c>
      <c r="I10" s="35">
        <v>44.08</v>
      </c>
      <c r="J10" s="36">
        <v>0</v>
      </c>
      <c r="L10" s="51">
        <f t="shared" ref="L10:L21" si="0">I10/1.12/1.25</f>
        <v>31.485714285714284</v>
      </c>
      <c r="M10" s="51">
        <f t="shared" ref="M10:M104" si="1">L10/SUBSTITUTE(F10,"ks","")*100</f>
        <v>629.71428571428567</v>
      </c>
      <c r="O10" s="30" t="s">
        <v>642</v>
      </c>
      <c r="P10" s="30" t="s">
        <v>643</v>
      </c>
      <c r="Q10" s="30" t="s">
        <v>668</v>
      </c>
      <c r="R10" s="30" t="s">
        <v>589</v>
      </c>
      <c r="S10" s="31" t="s">
        <v>643</v>
      </c>
      <c r="T10" s="32" t="s">
        <v>731</v>
      </c>
    </row>
    <row r="11" spans="1:20" x14ac:dyDescent="0.25">
      <c r="A11" s="28" t="s">
        <v>13</v>
      </c>
      <c r="B11" s="29" t="s">
        <v>7</v>
      </c>
      <c r="C11" s="49" t="s">
        <v>570</v>
      </c>
      <c r="D11" s="61" t="s">
        <v>8</v>
      </c>
      <c r="E11" s="32" t="s">
        <v>14</v>
      </c>
      <c r="F11" s="32" t="s">
        <v>15</v>
      </c>
      <c r="G11" s="33">
        <v>32913</v>
      </c>
      <c r="H11" s="34">
        <v>542.5</v>
      </c>
      <c r="I11" s="35">
        <v>542.5</v>
      </c>
      <c r="J11" s="36">
        <v>0</v>
      </c>
      <c r="L11" s="51">
        <f t="shared" si="0"/>
        <v>387.49999999999994</v>
      </c>
      <c r="M11" s="51">
        <f t="shared" si="1"/>
        <v>774.99999999999989</v>
      </c>
      <c r="O11" s="30" t="s">
        <v>642</v>
      </c>
      <c r="P11" s="30" t="s">
        <v>643</v>
      </c>
      <c r="Q11" s="30" t="s">
        <v>668</v>
      </c>
      <c r="R11" s="30" t="s">
        <v>589</v>
      </c>
      <c r="S11" s="31" t="s">
        <v>643</v>
      </c>
      <c r="T11" s="32" t="s">
        <v>731</v>
      </c>
    </row>
    <row r="12" spans="1:20" x14ac:dyDescent="0.25">
      <c r="A12" s="28" t="s">
        <v>16</v>
      </c>
      <c r="B12" s="29" t="s">
        <v>7</v>
      </c>
      <c r="C12" s="49" t="s">
        <v>570</v>
      </c>
      <c r="D12" s="61" t="s">
        <v>8</v>
      </c>
      <c r="E12" s="32" t="s">
        <v>14</v>
      </c>
      <c r="F12" s="32" t="s">
        <v>12</v>
      </c>
      <c r="G12" s="33">
        <v>32903</v>
      </c>
      <c r="H12" s="34">
        <v>73.5</v>
      </c>
      <c r="I12" s="35">
        <v>73.5</v>
      </c>
      <c r="J12" s="36">
        <v>0</v>
      </c>
      <c r="L12" s="51">
        <f t="shared" si="0"/>
        <v>52.5</v>
      </c>
      <c r="M12" s="51">
        <f t="shared" si="1"/>
        <v>1050</v>
      </c>
      <c r="O12" s="30" t="s">
        <v>642</v>
      </c>
      <c r="P12" s="30" t="s">
        <v>643</v>
      </c>
      <c r="Q12" s="30" t="s">
        <v>668</v>
      </c>
      <c r="R12" s="30" t="s">
        <v>589</v>
      </c>
      <c r="S12" s="31" t="s">
        <v>643</v>
      </c>
      <c r="T12" s="32" t="s">
        <v>731</v>
      </c>
    </row>
    <row r="13" spans="1:20" x14ac:dyDescent="0.25">
      <c r="A13" s="28" t="s">
        <v>17</v>
      </c>
      <c r="B13" s="29" t="s">
        <v>7</v>
      </c>
      <c r="C13" s="49" t="s">
        <v>570</v>
      </c>
      <c r="D13" s="61" t="s">
        <v>8</v>
      </c>
      <c r="E13" s="32" t="s">
        <v>18</v>
      </c>
      <c r="F13" s="32" t="s">
        <v>15</v>
      </c>
      <c r="G13" s="33">
        <v>32914</v>
      </c>
      <c r="H13" s="34">
        <v>854</v>
      </c>
      <c r="I13" s="35">
        <v>854</v>
      </c>
      <c r="J13" s="36">
        <v>0</v>
      </c>
      <c r="L13" s="51">
        <f t="shared" si="0"/>
        <v>609.99999999999989</v>
      </c>
      <c r="M13" s="51">
        <f t="shared" si="1"/>
        <v>1219.9999999999998</v>
      </c>
      <c r="O13" s="30" t="s">
        <v>642</v>
      </c>
      <c r="P13" s="30" t="s">
        <v>643</v>
      </c>
      <c r="Q13" s="30" t="s">
        <v>668</v>
      </c>
      <c r="R13" s="30" t="s">
        <v>589</v>
      </c>
      <c r="S13" s="31" t="s">
        <v>643</v>
      </c>
      <c r="T13" s="32" t="s">
        <v>731</v>
      </c>
    </row>
    <row r="14" spans="1:20" x14ac:dyDescent="0.25">
      <c r="A14" s="28" t="s">
        <v>19</v>
      </c>
      <c r="B14" s="29" t="s">
        <v>20</v>
      </c>
      <c r="C14" s="49" t="s">
        <v>570</v>
      </c>
      <c r="D14" s="61" t="s">
        <v>8</v>
      </c>
      <c r="E14" s="32" t="s">
        <v>21</v>
      </c>
      <c r="F14" s="32" t="s">
        <v>15</v>
      </c>
      <c r="G14" s="33">
        <v>32915</v>
      </c>
      <c r="H14" s="34">
        <v>1064</v>
      </c>
      <c r="I14" s="35">
        <v>1064</v>
      </c>
      <c r="J14" s="36">
        <v>0</v>
      </c>
      <c r="L14" s="51">
        <f t="shared" si="0"/>
        <v>759.99999999999989</v>
      </c>
      <c r="M14" s="51">
        <f t="shared" si="1"/>
        <v>1519.9999999999998</v>
      </c>
      <c r="O14" s="30" t="s">
        <v>642</v>
      </c>
      <c r="P14" s="30" t="s">
        <v>643</v>
      </c>
      <c r="Q14" s="30" t="s">
        <v>668</v>
      </c>
      <c r="R14" s="30" t="s">
        <v>589</v>
      </c>
      <c r="S14" s="31" t="s">
        <v>643</v>
      </c>
      <c r="T14" s="32" t="s">
        <v>731</v>
      </c>
    </row>
    <row r="15" spans="1:20" x14ac:dyDescent="0.25">
      <c r="A15" s="28" t="s">
        <v>22</v>
      </c>
      <c r="B15" s="29" t="s">
        <v>7</v>
      </c>
      <c r="C15" s="49" t="s">
        <v>570</v>
      </c>
      <c r="D15" s="61" t="s">
        <v>8</v>
      </c>
      <c r="E15" s="32" t="s">
        <v>23</v>
      </c>
      <c r="F15" s="32" t="s">
        <v>15</v>
      </c>
      <c r="G15" s="33">
        <v>32916</v>
      </c>
      <c r="H15" s="34">
        <v>1239</v>
      </c>
      <c r="I15" s="35">
        <v>1239</v>
      </c>
      <c r="J15" s="36">
        <v>0</v>
      </c>
      <c r="L15" s="51">
        <f t="shared" si="0"/>
        <v>885</v>
      </c>
      <c r="M15" s="51">
        <f t="shared" si="1"/>
        <v>1770</v>
      </c>
      <c r="O15" s="30" t="s">
        <v>642</v>
      </c>
      <c r="P15" s="30" t="s">
        <v>643</v>
      </c>
      <c r="Q15" s="30" t="s">
        <v>668</v>
      </c>
      <c r="R15" s="30" t="s">
        <v>589</v>
      </c>
      <c r="S15" s="31" t="s">
        <v>643</v>
      </c>
      <c r="T15" s="32" t="s">
        <v>731</v>
      </c>
    </row>
    <row r="16" spans="1:20" x14ac:dyDescent="0.25">
      <c r="A16" s="28" t="s">
        <v>24</v>
      </c>
      <c r="B16" s="29" t="s">
        <v>7</v>
      </c>
      <c r="C16" s="49" t="s">
        <v>570</v>
      </c>
      <c r="D16" s="61" t="s">
        <v>8</v>
      </c>
      <c r="E16" s="32" t="s">
        <v>25</v>
      </c>
      <c r="F16" s="32" t="s">
        <v>15</v>
      </c>
      <c r="G16" s="33">
        <v>32917</v>
      </c>
      <c r="H16" s="34">
        <v>1578.5</v>
      </c>
      <c r="I16" s="35">
        <v>1578.5</v>
      </c>
      <c r="J16" s="36">
        <v>0</v>
      </c>
      <c r="L16" s="51">
        <f t="shared" si="0"/>
        <v>1127.4999999999998</v>
      </c>
      <c r="M16" s="51">
        <f t="shared" si="1"/>
        <v>2254.9999999999995</v>
      </c>
      <c r="O16" s="30" t="s">
        <v>642</v>
      </c>
      <c r="P16" s="30" t="s">
        <v>643</v>
      </c>
      <c r="Q16" s="30" t="s">
        <v>668</v>
      </c>
      <c r="R16" s="30" t="s">
        <v>589</v>
      </c>
      <c r="S16" s="31" t="s">
        <v>643</v>
      </c>
      <c r="T16" s="32" t="s">
        <v>731</v>
      </c>
    </row>
    <row r="17" spans="1:20" x14ac:dyDescent="0.25">
      <c r="A17" s="28" t="s">
        <v>26</v>
      </c>
      <c r="B17" s="29" t="s">
        <v>7</v>
      </c>
      <c r="C17" s="49" t="s">
        <v>571</v>
      </c>
      <c r="D17" s="50" t="s">
        <v>28</v>
      </c>
      <c r="E17" s="32" t="s">
        <v>9</v>
      </c>
      <c r="F17" s="32" t="s">
        <v>12</v>
      </c>
      <c r="G17" s="33">
        <v>13099</v>
      </c>
      <c r="H17" s="34">
        <v>44.08</v>
      </c>
      <c r="I17" s="35">
        <v>44.08</v>
      </c>
      <c r="J17" s="36">
        <v>0</v>
      </c>
      <c r="L17" s="51">
        <f t="shared" si="0"/>
        <v>31.485714285714284</v>
      </c>
      <c r="M17" s="51">
        <f t="shared" si="1"/>
        <v>629.71428571428567</v>
      </c>
      <c r="O17" s="30" t="s">
        <v>642</v>
      </c>
      <c r="P17" s="30" t="s">
        <v>643</v>
      </c>
      <c r="Q17" s="30" t="s">
        <v>668</v>
      </c>
      <c r="R17" s="30" t="s">
        <v>589</v>
      </c>
      <c r="S17" s="31" t="s">
        <v>643</v>
      </c>
      <c r="T17" s="32" t="s">
        <v>731</v>
      </c>
    </row>
    <row r="18" spans="1:20" x14ac:dyDescent="0.25">
      <c r="A18" s="28" t="s">
        <v>29</v>
      </c>
      <c r="B18" s="29" t="s">
        <v>7</v>
      </c>
      <c r="C18" s="49" t="s">
        <v>571</v>
      </c>
      <c r="D18" s="50" t="s">
        <v>28</v>
      </c>
      <c r="E18" s="32" t="s">
        <v>30</v>
      </c>
      <c r="F18" s="32" t="s">
        <v>12</v>
      </c>
      <c r="G18" s="33">
        <v>13100</v>
      </c>
      <c r="H18" s="34">
        <v>100.8</v>
      </c>
      <c r="I18" s="35">
        <v>100.8</v>
      </c>
      <c r="J18" s="36">
        <v>0</v>
      </c>
      <c r="L18" s="51">
        <f t="shared" si="0"/>
        <v>71.999999999999986</v>
      </c>
      <c r="M18" s="51">
        <f t="shared" si="1"/>
        <v>1439.9999999999998</v>
      </c>
      <c r="O18" s="30" t="s">
        <v>642</v>
      </c>
      <c r="P18" s="30" t="s">
        <v>643</v>
      </c>
      <c r="Q18" s="30" t="s">
        <v>668</v>
      </c>
      <c r="R18" s="30" t="s">
        <v>589</v>
      </c>
      <c r="S18" s="31" t="s">
        <v>643</v>
      </c>
      <c r="T18" s="32" t="s">
        <v>731</v>
      </c>
    </row>
    <row r="19" spans="1:20" x14ac:dyDescent="0.25">
      <c r="A19" s="28" t="s">
        <v>31</v>
      </c>
      <c r="B19" s="29" t="s">
        <v>7</v>
      </c>
      <c r="C19" s="49" t="s">
        <v>571</v>
      </c>
      <c r="D19" s="50" t="s">
        <v>28</v>
      </c>
      <c r="E19" s="32" t="s">
        <v>18</v>
      </c>
      <c r="F19" s="32" t="s">
        <v>32</v>
      </c>
      <c r="G19" s="33">
        <v>13103</v>
      </c>
      <c r="H19" s="34">
        <v>944.98</v>
      </c>
      <c r="I19" s="35">
        <v>944.98</v>
      </c>
      <c r="J19" s="36">
        <v>0</v>
      </c>
      <c r="L19" s="51">
        <f t="shared" si="0"/>
        <v>674.98571428571427</v>
      </c>
      <c r="M19" s="51">
        <f t="shared" si="1"/>
        <v>2699.9428571428571</v>
      </c>
      <c r="O19" s="30" t="s">
        <v>642</v>
      </c>
      <c r="P19" s="30" t="s">
        <v>643</v>
      </c>
      <c r="Q19" s="30" t="s">
        <v>668</v>
      </c>
      <c r="R19" s="30" t="s">
        <v>589</v>
      </c>
      <c r="S19" s="31" t="s">
        <v>643</v>
      </c>
      <c r="T19" s="32" t="s">
        <v>731</v>
      </c>
    </row>
    <row r="20" spans="1:20" x14ac:dyDescent="0.25">
      <c r="A20" s="28" t="s">
        <v>33</v>
      </c>
      <c r="B20" s="29" t="s">
        <v>7</v>
      </c>
      <c r="C20" s="49" t="s">
        <v>571</v>
      </c>
      <c r="D20" s="50" t="s">
        <v>28</v>
      </c>
      <c r="E20" s="32" t="s">
        <v>21</v>
      </c>
      <c r="F20" s="32" t="s">
        <v>32</v>
      </c>
      <c r="G20" s="33">
        <v>13104</v>
      </c>
      <c r="H20" s="34">
        <v>1260</v>
      </c>
      <c r="I20" s="35">
        <v>1260</v>
      </c>
      <c r="J20" s="36">
        <v>0</v>
      </c>
      <c r="L20" s="51">
        <f t="shared" si="0"/>
        <v>900</v>
      </c>
      <c r="M20" s="51">
        <f t="shared" si="1"/>
        <v>3600</v>
      </c>
      <c r="O20" s="30" t="s">
        <v>642</v>
      </c>
      <c r="P20" s="30" t="s">
        <v>643</v>
      </c>
      <c r="Q20" s="30" t="s">
        <v>668</v>
      </c>
      <c r="R20" s="30" t="s">
        <v>589</v>
      </c>
      <c r="S20" s="31" t="s">
        <v>643</v>
      </c>
      <c r="T20" s="32" t="s">
        <v>731</v>
      </c>
    </row>
    <row r="21" spans="1:20" x14ac:dyDescent="0.25">
      <c r="A21" s="28" t="s">
        <v>34</v>
      </c>
      <c r="B21" s="29" t="s">
        <v>7</v>
      </c>
      <c r="C21" s="49" t="s">
        <v>571</v>
      </c>
      <c r="D21" s="50" t="s">
        <v>28</v>
      </c>
      <c r="E21" s="32" t="s">
        <v>23</v>
      </c>
      <c r="F21" s="32" t="s">
        <v>32</v>
      </c>
      <c r="G21" s="33">
        <v>13105</v>
      </c>
      <c r="H21" s="34">
        <v>1575</v>
      </c>
      <c r="I21" s="35">
        <v>1575</v>
      </c>
      <c r="J21" s="36">
        <v>0</v>
      </c>
      <c r="L21" s="51">
        <f t="shared" si="0"/>
        <v>1124.9999999999998</v>
      </c>
      <c r="M21" s="51">
        <f t="shared" si="1"/>
        <v>4499.9999999999991</v>
      </c>
      <c r="O21" s="30" t="s">
        <v>642</v>
      </c>
      <c r="P21" s="30" t="s">
        <v>643</v>
      </c>
      <c r="Q21" s="30" t="s">
        <v>668</v>
      </c>
      <c r="R21" s="30" t="s">
        <v>589</v>
      </c>
      <c r="S21" s="31" t="s">
        <v>643</v>
      </c>
      <c r="T21" s="32" t="s">
        <v>731</v>
      </c>
    </row>
    <row r="22" spans="1:20" x14ac:dyDescent="0.25">
      <c r="A22" s="28" t="s">
        <v>808</v>
      </c>
      <c r="B22" s="29" t="s">
        <v>7</v>
      </c>
      <c r="C22" s="49" t="s">
        <v>572</v>
      </c>
      <c r="D22" s="50" t="s">
        <v>35</v>
      </c>
      <c r="E22" s="32" t="s">
        <v>494</v>
      </c>
      <c r="F22" s="32" t="s">
        <v>37</v>
      </c>
      <c r="G22" s="33">
        <v>138946</v>
      </c>
      <c r="H22" s="34">
        <v>79.569999999999993</v>
      </c>
      <c r="I22" s="35">
        <v>79.569999999999993</v>
      </c>
      <c r="J22" s="36">
        <v>0</v>
      </c>
      <c r="L22" s="51">
        <v>56.835714285714275</v>
      </c>
      <c r="M22" s="51">
        <v>5683.5714285714275</v>
      </c>
      <c r="O22" s="30" t="s">
        <v>642</v>
      </c>
      <c r="P22" s="30" t="s">
        <v>643</v>
      </c>
      <c r="Q22" s="30" t="s">
        <v>668</v>
      </c>
      <c r="R22" s="30" t="s">
        <v>589</v>
      </c>
      <c r="S22" s="31" t="s">
        <v>643</v>
      </c>
      <c r="T22" s="32" t="s">
        <v>733</v>
      </c>
    </row>
    <row r="23" spans="1:20" x14ac:dyDescent="0.25">
      <c r="A23" s="28" t="s">
        <v>807</v>
      </c>
      <c r="B23" s="29" t="s">
        <v>7</v>
      </c>
      <c r="C23" s="49" t="s">
        <v>572</v>
      </c>
      <c r="D23" s="50" t="s">
        <v>35</v>
      </c>
      <c r="E23" s="32" t="s">
        <v>495</v>
      </c>
      <c r="F23" s="32" t="s">
        <v>37</v>
      </c>
      <c r="G23" s="33">
        <v>138940</v>
      </c>
      <c r="H23" s="34">
        <v>151.34</v>
      </c>
      <c r="I23" s="35">
        <v>151.34</v>
      </c>
      <c r="J23" s="36">
        <v>0</v>
      </c>
      <c r="L23" s="51">
        <v>108.1</v>
      </c>
      <c r="M23" s="51">
        <v>10810</v>
      </c>
      <c r="O23" s="30" t="s">
        <v>642</v>
      </c>
      <c r="P23" s="30" t="s">
        <v>643</v>
      </c>
      <c r="Q23" s="30" t="s">
        <v>668</v>
      </c>
      <c r="R23" s="30" t="s">
        <v>589</v>
      </c>
      <c r="S23" s="31" t="s">
        <v>643</v>
      </c>
      <c r="T23" s="32" t="s">
        <v>733</v>
      </c>
    </row>
    <row r="24" spans="1:20" x14ac:dyDescent="0.25">
      <c r="A24" s="28" t="s">
        <v>806</v>
      </c>
      <c r="B24" s="29" t="s">
        <v>7</v>
      </c>
      <c r="C24" s="49" t="s">
        <v>572</v>
      </c>
      <c r="D24" s="50" t="s">
        <v>35</v>
      </c>
      <c r="E24" s="32" t="s">
        <v>36</v>
      </c>
      <c r="F24" s="32" t="s">
        <v>37</v>
      </c>
      <c r="G24" s="33">
        <v>138941</v>
      </c>
      <c r="H24" s="34">
        <v>151.34</v>
      </c>
      <c r="I24" s="35">
        <v>151.34</v>
      </c>
      <c r="J24" s="36">
        <v>0</v>
      </c>
      <c r="L24" s="51">
        <v>108.1</v>
      </c>
      <c r="M24" s="51">
        <v>10810</v>
      </c>
      <c r="O24" s="30" t="s">
        <v>642</v>
      </c>
      <c r="P24" s="30" t="s">
        <v>643</v>
      </c>
      <c r="Q24" s="30" t="s">
        <v>668</v>
      </c>
      <c r="R24" s="30" t="s">
        <v>589</v>
      </c>
      <c r="S24" s="31" t="s">
        <v>643</v>
      </c>
      <c r="T24" s="32" t="s">
        <v>733</v>
      </c>
    </row>
    <row r="25" spans="1:20" x14ac:dyDescent="0.25">
      <c r="A25" s="28" t="s">
        <v>805</v>
      </c>
      <c r="B25" s="29" t="s">
        <v>7</v>
      </c>
      <c r="C25" s="49" t="s">
        <v>572</v>
      </c>
      <c r="D25" s="50" t="s">
        <v>35</v>
      </c>
      <c r="E25" s="32" t="s">
        <v>38</v>
      </c>
      <c r="F25" s="32" t="s">
        <v>37</v>
      </c>
      <c r="G25" s="33">
        <v>138942</v>
      </c>
      <c r="H25" s="34">
        <v>262.92</v>
      </c>
      <c r="I25" s="35">
        <v>262.92</v>
      </c>
      <c r="J25" s="36">
        <v>0</v>
      </c>
      <c r="L25" s="51">
        <v>187.8</v>
      </c>
      <c r="M25" s="51">
        <v>18780</v>
      </c>
      <c r="O25" s="30" t="s">
        <v>642</v>
      </c>
      <c r="P25" s="30" t="s">
        <v>643</v>
      </c>
      <c r="Q25" s="30" t="s">
        <v>668</v>
      </c>
      <c r="R25" s="30" t="s">
        <v>589</v>
      </c>
      <c r="S25" s="31" t="s">
        <v>643</v>
      </c>
      <c r="T25" s="32" t="s">
        <v>733</v>
      </c>
    </row>
    <row r="26" spans="1:20" x14ac:dyDescent="0.25">
      <c r="A26" s="28" t="s">
        <v>804</v>
      </c>
      <c r="B26" s="29" t="s">
        <v>7</v>
      </c>
      <c r="C26" s="49" t="s">
        <v>572</v>
      </c>
      <c r="D26" s="50" t="s">
        <v>35</v>
      </c>
      <c r="E26" s="32" t="s">
        <v>39</v>
      </c>
      <c r="F26" s="32" t="s">
        <v>37</v>
      </c>
      <c r="G26" s="33">
        <v>138943</v>
      </c>
      <c r="H26" s="34">
        <v>392.28</v>
      </c>
      <c r="I26" s="35">
        <v>392.28</v>
      </c>
      <c r="J26" s="36">
        <v>0</v>
      </c>
      <c r="L26" s="51">
        <v>280.19999999999993</v>
      </c>
      <c r="M26" s="51">
        <v>28019.999999999993</v>
      </c>
      <c r="O26" s="30" t="s">
        <v>642</v>
      </c>
      <c r="P26" s="30" t="s">
        <v>643</v>
      </c>
      <c r="Q26" s="30" t="s">
        <v>668</v>
      </c>
      <c r="R26" s="30" t="s">
        <v>589</v>
      </c>
      <c r="S26" s="31" t="s">
        <v>643</v>
      </c>
      <c r="T26" s="32" t="s">
        <v>733</v>
      </c>
    </row>
    <row r="27" spans="1:20" x14ac:dyDescent="0.25">
      <c r="A27" s="28" t="s">
        <v>803</v>
      </c>
      <c r="B27" s="29" t="s">
        <v>7</v>
      </c>
      <c r="C27" s="49" t="s">
        <v>572</v>
      </c>
      <c r="D27" s="50" t="s">
        <v>35</v>
      </c>
      <c r="E27" s="32" t="s">
        <v>40</v>
      </c>
      <c r="F27" s="32" t="s">
        <v>37</v>
      </c>
      <c r="G27" s="33">
        <v>138944</v>
      </c>
      <c r="H27" s="34">
        <v>505.54</v>
      </c>
      <c r="I27" s="35">
        <v>505.54</v>
      </c>
      <c r="J27" s="36">
        <v>0</v>
      </c>
      <c r="L27" s="51">
        <v>361.1</v>
      </c>
      <c r="M27" s="51">
        <v>36110</v>
      </c>
      <c r="O27" s="30" t="s">
        <v>642</v>
      </c>
      <c r="P27" s="30" t="s">
        <v>643</v>
      </c>
      <c r="Q27" s="30" t="s">
        <v>668</v>
      </c>
      <c r="R27" s="30" t="s">
        <v>589</v>
      </c>
      <c r="S27" s="31" t="s">
        <v>643</v>
      </c>
      <c r="T27" s="32" t="s">
        <v>733</v>
      </c>
    </row>
    <row r="28" spans="1:20" x14ac:dyDescent="0.25">
      <c r="A28" s="28" t="s">
        <v>802</v>
      </c>
      <c r="B28" s="29" t="s">
        <v>7</v>
      </c>
      <c r="C28" s="49" t="s">
        <v>572</v>
      </c>
      <c r="D28" s="50" t="s">
        <v>35</v>
      </c>
      <c r="E28" s="32" t="s">
        <v>41</v>
      </c>
      <c r="F28" s="32" t="s">
        <v>37</v>
      </c>
      <c r="G28" s="33">
        <v>138945</v>
      </c>
      <c r="H28" s="34">
        <v>738.36</v>
      </c>
      <c r="I28" s="35">
        <v>738.36</v>
      </c>
      <c r="J28" s="36">
        <v>0</v>
      </c>
      <c r="L28" s="51">
        <v>527.4</v>
      </c>
      <c r="M28" s="51">
        <v>52740</v>
      </c>
      <c r="O28" s="30" t="s">
        <v>642</v>
      </c>
      <c r="P28" s="30" t="s">
        <v>643</v>
      </c>
      <c r="Q28" s="30" t="s">
        <v>668</v>
      </c>
      <c r="R28" s="30" t="s">
        <v>589</v>
      </c>
      <c r="S28" s="31" t="s">
        <v>643</v>
      </c>
      <c r="T28" s="32" t="s">
        <v>733</v>
      </c>
    </row>
    <row r="29" spans="1:20" ht="10.199999999999999" x14ac:dyDescent="0.25">
      <c r="G29" s="52"/>
      <c r="K29" s="37"/>
    </row>
    <row r="30" spans="1:20" x14ac:dyDescent="0.25">
      <c r="A30" s="123" t="s">
        <v>569</v>
      </c>
      <c r="B30" s="9"/>
      <c r="C30" s="125" t="s">
        <v>0</v>
      </c>
      <c r="D30" s="125" t="s">
        <v>1</v>
      </c>
      <c r="E30" s="125" t="s">
        <v>42</v>
      </c>
      <c r="F30" s="125" t="s">
        <v>3</v>
      </c>
      <c r="G30" s="127" t="s">
        <v>4</v>
      </c>
      <c r="H30" s="128" t="s">
        <v>456</v>
      </c>
      <c r="I30" s="130" t="s">
        <v>457</v>
      </c>
      <c r="J30" s="128" t="s">
        <v>5</v>
      </c>
      <c r="L30" s="133" t="s">
        <v>882</v>
      </c>
      <c r="M30" s="133" t="s">
        <v>444</v>
      </c>
      <c r="O30" s="139" t="s">
        <v>638</v>
      </c>
      <c r="P30" s="139" t="s">
        <v>640</v>
      </c>
      <c r="Q30" s="140" t="s">
        <v>641</v>
      </c>
      <c r="R30" s="30"/>
      <c r="S30" s="141" t="s">
        <v>639</v>
      </c>
      <c r="T30" s="122" t="s">
        <v>737</v>
      </c>
    </row>
    <row r="31" spans="1:20" ht="13.8" thickBot="1" x14ac:dyDescent="0.3">
      <c r="A31" s="124"/>
      <c r="B31" s="10"/>
      <c r="C31" s="126"/>
      <c r="D31" s="126"/>
      <c r="E31" s="126"/>
      <c r="F31" s="126"/>
      <c r="G31" s="126"/>
      <c r="H31" s="129"/>
      <c r="I31" s="131"/>
      <c r="J31" s="132"/>
      <c r="L31" s="134"/>
      <c r="M31" s="134"/>
      <c r="O31" s="139"/>
      <c r="P31" s="139"/>
      <c r="Q31" s="140"/>
      <c r="R31" s="30"/>
      <c r="S31" s="141"/>
      <c r="T31" s="122"/>
    </row>
    <row r="32" spans="1:20" ht="13.8" thickTop="1" x14ac:dyDescent="0.25">
      <c r="A32" s="63" t="s">
        <v>43</v>
      </c>
      <c r="B32" s="64" t="s">
        <v>7</v>
      </c>
      <c r="C32" s="53" t="s">
        <v>573</v>
      </c>
      <c r="D32" s="53" t="s">
        <v>45</v>
      </c>
      <c r="E32" s="62" t="s">
        <v>46</v>
      </c>
      <c r="F32" s="62" t="s">
        <v>47</v>
      </c>
      <c r="G32" s="65">
        <v>13620</v>
      </c>
      <c r="H32" s="34">
        <v>0.97</v>
      </c>
      <c r="I32" s="35">
        <v>0.98</v>
      </c>
      <c r="J32" s="36">
        <v>0</v>
      </c>
      <c r="L32" s="51">
        <f>I32/1.12/1.25</f>
        <v>0.7</v>
      </c>
      <c r="M32" s="51">
        <f t="shared" si="1"/>
        <v>35</v>
      </c>
      <c r="O32" s="30" t="s">
        <v>642</v>
      </c>
      <c r="P32" s="30" t="s">
        <v>643</v>
      </c>
      <c r="Q32" s="30" t="s">
        <v>644</v>
      </c>
      <c r="R32" s="30" t="s">
        <v>590</v>
      </c>
      <c r="S32" s="31" t="s">
        <v>643</v>
      </c>
      <c r="T32" s="32" t="s">
        <v>734</v>
      </c>
    </row>
    <row r="33" spans="1:20" x14ac:dyDescent="0.25">
      <c r="A33" s="28" t="s">
        <v>48</v>
      </c>
      <c r="B33" s="29" t="s">
        <v>7</v>
      </c>
      <c r="C33" s="31" t="s">
        <v>573</v>
      </c>
      <c r="D33" s="53" t="s">
        <v>45</v>
      </c>
      <c r="E33" s="32" t="s">
        <v>46</v>
      </c>
      <c r="F33" s="32" t="s">
        <v>10</v>
      </c>
      <c r="G33" s="33">
        <v>13620</v>
      </c>
      <c r="H33" s="34">
        <v>48.7</v>
      </c>
      <c r="I33" s="35">
        <v>48.7</v>
      </c>
      <c r="J33" s="36">
        <v>0</v>
      </c>
      <c r="L33" s="51">
        <f t="shared" ref="L33:L44" si="2">I33/1.12/1.25</f>
        <v>34.785714285714285</v>
      </c>
      <c r="M33" s="51">
        <f t="shared" si="1"/>
        <v>34.785714285714285</v>
      </c>
      <c r="O33" s="30" t="s">
        <v>642</v>
      </c>
      <c r="P33" s="30" t="s">
        <v>643</v>
      </c>
      <c r="Q33" s="30" t="s">
        <v>644</v>
      </c>
      <c r="R33" s="30" t="s">
        <v>590</v>
      </c>
      <c r="S33" s="31" t="s">
        <v>643</v>
      </c>
      <c r="T33" s="32" t="s">
        <v>734</v>
      </c>
    </row>
    <row r="34" spans="1:20" x14ac:dyDescent="0.25">
      <c r="A34" s="28" t="s">
        <v>49</v>
      </c>
      <c r="B34" s="29" t="s">
        <v>7</v>
      </c>
      <c r="C34" s="31" t="s">
        <v>573</v>
      </c>
      <c r="D34" s="53" t="s">
        <v>45</v>
      </c>
      <c r="E34" s="32" t="s">
        <v>50</v>
      </c>
      <c r="F34" s="32" t="s">
        <v>47</v>
      </c>
      <c r="G34" s="33">
        <v>13621</v>
      </c>
      <c r="H34" s="34">
        <v>2.1800000000000002</v>
      </c>
      <c r="I34" s="35">
        <v>2.1800000000000002</v>
      </c>
      <c r="J34" s="36">
        <v>0</v>
      </c>
      <c r="L34" s="51">
        <f t="shared" si="2"/>
        <v>1.5571428571428572</v>
      </c>
      <c r="M34" s="51">
        <f t="shared" si="1"/>
        <v>77.857142857142861</v>
      </c>
      <c r="O34" s="30" t="s">
        <v>642</v>
      </c>
      <c r="P34" s="30" t="s">
        <v>643</v>
      </c>
      <c r="Q34" s="30" t="s">
        <v>644</v>
      </c>
      <c r="R34" s="30" t="s">
        <v>590</v>
      </c>
      <c r="S34" s="31" t="s">
        <v>643</v>
      </c>
      <c r="T34" s="32" t="s">
        <v>734</v>
      </c>
    </row>
    <row r="35" spans="1:20" x14ac:dyDescent="0.25">
      <c r="A35" s="28" t="s">
        <v>51</v>
      </c>
      <c r="B35" s="29" t="s">
        <v>7</v>
      </c>
      <c r="C35" s="31" t="s">
        <v>573</v>
      </c>
      <c r="D35" s="53" t="s">
        <v>45</v>
      </c>
      <c r="E35" s="32" t="s">
        <v>50</v>
      </c>
      <c r="F35" s="32" t="s">
        <v>10</v>
      </c>
      <c r="G35" s="33">
        <v>13621</v>
      </c>
      <c r="H35" s="34">
        <v>109.6</v>
      </c>
      <c r="I35" s="35">
        <v>109.6</v>
      </c>
      <c r="J35" s="36">
        <v>0</v>
      </c>
      <c r="L35" s="51">
        <f t="shared" si="2"/>
        <v>78.285714285714278</v>
      </c>
      <c r="M35" s="51">
        <f t="shared" si="1"/>
        <v>78.285714285714278</v>
      </c>
      <c r="O35" s="30" t="s">
        <v>642</v>
      </c>
      <c r="P35" s="30" t="s">
        <v>643</v>
      </c>
      <c r="Q35" s="30" t="s">
        <v>644</v>
      </c>
      <c r="R35" s="30" t="s">
        <v>590</v>
      </c>
      <c r="S35" s="31" t="s">
        <v>643</v>
      </c>
      <c r="T35" s="32" t="s">
        <v>734</v>
      </c>
    </row>
    <row r="36" spans="1:20" x14ac:dyDescent="0.25">
      <c r="A36" s="28" t="s">
        <v>52</v>
      </c>
      <c r="B36" s="29" t="s">
        <v>7</v>
      </c>
      <c r="C36" s="31" t="s">
        <v>573</v>
      </c>
      <c r="D36" s="53" t="s">
        <v>45</v>
      </c>
      <c r="E36" s="32" t="s">
        <v>53</v>
      </c>
      <c r="F36" s="32" t="s">
        <v>47</v>
      </c>
      <c r="G36" s="33">
        <v>13615</v>
      </c>
      <c r="H36" s="34">
        <v>2.63</v>
      </c>
      <c r="I36" s="35">
        <v>2.63</v>
      </c>
      <c r="J36" s="36">
        <v>0</v>
      </c>
      <c r="L36" s="51">
        <f t="shared" si="2"/>
        <v>1.8785714285714286</v>
      </c>
      <c r="M36" s="51">
        <f t="shared" si="1"/>
        <v>93.928571428571431</v>
      </c>
      <c r="O36" s="30" t="s">
        <v>642</v>
      </c>
      <c r="P36" s="30" t="s">
        <v>643</v>
      </c>
      <c r="Q36" s="30" t="s">
        <v>644</v>
      </c>
      <c r="R36" s="30" t="s">
        <v>590</v>
      </c>
      <c r="S36" s="31" t="s">
        <v>643</v>
      </c>
      <c r="T36" s="32" t="s">
        <v>734</v>
      </c>
    </row>
    <row r="37" spans="1:20" x14ac:dyDescent="0.25">
      <c r="A37" s="28" t="s">
        <v>54</v>
      </c>
      <c r="B37" s="29" t="s">
        <v>7</v>
      </c>
      <c r="C37" s="31" t="s">
        <v>573</v>
      </c>
      <c r="D37" s="53" t="s">
        <v>45</v>
      </c>
      <c r="E37" s="32" t="s">
        <v>53</v>
      </c>
      <c r="F37" s="32" t="s">
        <v>15</v>
      </c>
      <c r="G37" s="33">
        <v>13615</v>
      </c>
      <c r="H37" s="34">
        <v>65.75</v>
      </c>
      <c r="I37" s="35">
        <v>65.75</v>
      </c>
      <c r="J37" s="36">
        <v>0</v>
      </c>
      <c r="L37" s="51">
        <f t="shared" si="2"/>
        <v>46.964285714285708</v>
      </c>
      <c r="M37" s="51">
        <f t="shared" si="1"/>
        <v>93.928571428571416</v>
      </c>
      <c r="O37" s="30" t="s">
        <v>642</v>
      </c>
      <c r="P37" s="30" t="s">
        <v>643</v>
      </c>
      <c r="Q37" s="30" t="s">
        <v>644</v>
      </c>
      <c r="R37" s="30" t="s">
        <v>590</v>
      </c>
      <c r="S37" s="31" t="s">
        <v>643</v>
      </c>
      <c r="T37" s="32" t="s">
        <v>734</v>
      </c>
    </row>
    <row r="38" spans="1:20" x14ac:dyDescent="0.25">
      <c r="A38" s="28" t="s">
        <v>55</v>
      </c>
      <c r="B38" s="29" t="s">
        <v>7</v>
      </c>
      <c r="C38" s="31" t="s">
        <v>573</v>
      </c>
      <c r="D38" s="53" t="s">
        <v>45</v>
      </c>
      <c r="E38" s="32" t="s">
        <v>56</v>
      </c>
      <c r="F38" s="32" t="s">
        <v>47</v>
      </c>
      <c r="G38" s="33">
        <v>13622</v>
      </c>
      <c r="H38" s="34">
        <v>3.89</v>
      </c>
      <c r="I38" s="35">
        <v>3.89</v>
      </c>
      <c r="J38" s="36">
        <v>0</v>
      </c>
      <c r="L38" s="51">
        <f t="shared" si="2"/>
        <v>2.7785714285714285</v>
      </c>
      <c r="M38" s="51">
        <f t="shared" si="1"/>
        <v>138.92857142857142</v>
      </c>
      <c r="O38" s="30" t="s">
        <v>642</v>
      </c>
      <c r="P38" s="30" t="s">
        <v>643</v>
      </c>
      <c r="Q38" s="30" t="s">
        <v>644</v>
      </c>
      <c r="R38" s="30" t="s">
        <v>590</v>
      </c>
      <c r="S38" s="31" t="s">
        <v>643</v>
      </c>
      <c r="T38" s="32" t="s">
        <v>734</v>
      </c>
    </row>
    <row r="39" spans="1:20" x14ac:dyDescent="0.25">
      <c r="A39" s="28" t="s">
        <v>57</v>
      </c>
      <c r="B39" s="29" t="s">
        <v>7</v>
      </c>
      <c r="C39" s="31" t="s">
        <v>573</v>
      </c>
      <c r="D39" s="53" t="s">
        <v>45</v>
      </c>
      <c r="E39" s="32" t="s">
        <v>56</v>
      </c>
      <c r="F39" s="32" t="s">
        <v>10</v>
      </c>
      <c r="G39" s="33">
        <v>13622</v>
      </c>
      <c r="H39" s="34">
        <v>194.88</v>
      </c>
      <c r="I39" s="35">
        <v>194.88</v>
      </c>
      <c r="J39" s="36">
        <v>0</v>
      </c>
      <c r="L39" s="51">
        <f t="shared" si="2"/>
        <v>139.19999999999999</v>
      </c>
      <c r="M39" s="51">
        <f t="shared" si="1"/>
        <v>139.19999999999999</v>
      </c>
      <c r="O39" s="30" t="s">
        <v>642</v>
      </c>
      <c r="P39" s="30" t="s">
        <v>643</v>
      </c>
      <c r="Q39" s="30" t="s">
        <v>644</v>
      </c>
      <c r="R39" s="30" t="s">
        <v>590</v>
      </c>
      <c r="S39" s="31" t="s">
        <v>643</v>
      </c>
      <c r="T39" s="32" t="s">
        <v>734</v>
      </c>
    </row>
    <row r="40" spans="1:20" x14ac:dyDescent="0.25">
      <c r="A40" s="28" t="s">
        <v>393</v>
      </c>
      <c r="B40" s="29" t="s">
        <v>7</v>
      </c>
      <c r="C40" s="31" t="s">
        <v>573</v>
      </c>
      <c r="D40" s="53" t="s">
        <v>45</v>
      </c>
      <c r="E40" s="32" t="s">
        <v>375</v>
      </c>
      <c r="F40" s="32" t="s">
        <v>10</v>
      </c>
      <c r="G40" s="33">
        <v>13623</v>
      </c>
      <c r="H40" s="34">
        <v>389.76</v>
      </c>
      <c r="I40" s="35">
        <v>389.76</v>
      </c>
      <c r="J40" s="54">
        <v>0</v>
      </c>
      <c r="L40" s="51">
        <f t="shared" si="2"/>
        <v>278.39999999999998</v>
      </c>
      <c r="M40" s="51">
        <f t="shared" si="1"/>
        <v>278.39999999999998</v>
      </c>
      <c r="O40" s="30" t="s">
        <v>642</v>
      </c>
      <c r="P40" s="30" t="s">
        <v>643</v>
      </c>
      <c r="Q40" s="30" t="s">
        <v>644</v>
      </c>
      <c r="R40" s="30" t="s">
        <v>590</v>
      </c>
      <c r="S40" s="31" t="s">
        <v>643</v>
      </c>
      <c r="T40" s="32" t="s">
        <v>734</v>
      </c>
    </row>
    <row r="41" spans="1:20" x14ac:dyDescent="0.25">
      <c r="A41" s="28" t="s">
        <v>58</v>
      </c>
      <c r="B41" s="29" t="s">
        <v>7</v>
      </c>
      <c r="C41" s="31" t="s">
        <v>574</v>
      </c>
      <c r="D41" s="53" t="s">
        <v>45</v>
      </c>
      <c r="E41" s="32" t="s">
        <v>46</v>
      </c>
      <c r="F41" s="32" t="s">
        <v>10</v>
      </c>
      <c r="G41" s="33" t="s">
        <v>59</v>
      </c>
      <c r="H41" s="66">
        <v>24.34</v>
      </c>
      <c r="I41" s="67">
        <v>24.34</v>
      </c>
      <c r="J41" s="36">
        <v>0</v>
      </c>
      <c r="L41" s="51">
        <f t="shared" si="2"/>
        <v>17.385714285714283</v>
      </c>
      <c r="M41" s="51">
        <f t="shared" si="1"/>
        <v>17.385714285714283</v>
      </c>
      <c r="O41" s="30" t="s">
        <v>642</v>
      </c>
      <c r="P41" s="30" t="s">
        <v>643</v>
      </c>
      <c r="Q41" s="30" t="s">
        <v>645</v>
      </c>
      <c r="R41" s="30" t="s">
        <v>591</v>
      </c>
      <c r="S41" s="31" t="s">
        <v>643</v>
      </c>
      <c r="T41" s="32" t="s">
        <v>733</v>
      </c>
    </row>
    <row r="42" spans="1:20" x14ac:dyDescent="0.25">
      <c r="A42" s="28" t="s">
        <v>60</v>
      </c>
      <c r="B42" s="29" t="s">
        <v>7</v>
      </c>
      <c r="C42" s="31" t="s">
        <v>574</v>
      </c>
      <c r="D42" s="53" t="s">
        <v>45</v>
      </c>
      <c r="E42" s="32" t="s">
        <v>50</v>
      </c>
      <c r="F42" s="32" t="s">
        <v>10</v>
      </c>
      <c r="G42" s="33">
        <v>18503</v>
      </c>
      <c r="H42" s="66">
        <v>54.79</v>
      </c>
      <c r="I42" s="67">
        <v>54.79</v>
      </c>
      <c r="J42" s="36">
        <v>0</v>
      </c>
      <c r="L42" s="51">
        <f t="shared" si="2"/>
        <v>39.135714285714286</v>
      </c>
      <c r="M42" s="51">
        <f t="shared" si="1"/>
        <v>39.135714285714286</v>
      </c>
      <c r="O42" s="30" t="s">
        <v>642</v>
      </c>
      <c r="P42" s="30" t="s">
        <v>643</v>
      </c>
      <c r="Q42" s="30" t="s">
        <v>645</v>
      </c>
      <c r="R42" s="30" t="s">
        <v>591</v>
      </c>
      <c r="S42" s="31" t="s">
        <v>643</v>
      </c>
      <c r="T42" s="32" t="s">
        <v>733</v>
      </c>
    </row>
    <row r="43" spans="1:20" x14ac:dyDescent="0.25">
      <c r="A43" s="28" t="s">
        <v>61</v>
      </c>
      <c r="B43" s="29" t="s">
        <v>7</v>
      </c>
      <c r="C43" s="31" t="s">
        <v>574</v>
      </c>
      <c r="D43" s="53" t="s">
        <v>45</v>
      </c>
      <c r="E43" s="32" t="s">
        <v>56</v>
      </c>
      <c r="F43" s="32" t="s">
        <v>10</v>
      </c>
      <c r="G43" s="33">
        <v>18506</v>
      </c>
      <c r="H43" s="66">
        <v>97.44</v>
      </c>
      <c r="I43" s="67">
        <v>97.44</v>
      </c>
      <c r="J43" s="36">
        <v>0</v>
      </c>
      <c r="L43" s="51">
        <v>69.599999999999994</v>
      </c>
      <c r="M43" s="51">
        <v>69.599999999999994</v>
      </c>
      <c r="O43" s="30" t="s">
        <v>642</v>
      </c>
      <c r="P43" s="30" t="s">
        <v>643</v>
      </c>
      <c r="Q43" s="30" t="s">
        <v>645</v>
      </c>
      <c r="R43" s="30" t="s">
        <v>591</v>
      </c>
      <c r="S43" s="31" t="s">
        <v>643</v>
      </c>
      <c r="T43" s="32" t="s">
        <v>733</v>
      </c>
    </row>
    <row r="44" spans="1:20" x14ac:dyDescent="0.25">
      <c r="A44" s="28" t="s">
        <v>764</v>
      </c>
      <c r="B44" s="29" t="s">
        <v>7</v>
      </c>
      <c r="C44" s="31" t="s">
        <v>574</v>
      </c>
      <c r="D44" s="53" t="s">
        <v>45</v>
      </c>
      <c r="E44" s="32" t="s">
        <v>765</v>
      </c>
      <c r="F44" s="32" t="s">
        <v>10</v>
      </c>
      <c r="G44" s="33">
        <v>18524</v>
      </c>
      <c r="H44" s="66">
        <v>140.31</v>
      </c>
      <c r="I44" s="67">
        <v>140.31</v>
      </c>
      <c r="J44" s="36">
        <v>0</v>
      </c>
      <c r="L44" s="51">
        <f t="shared" si="2"/>
        <v>100.22142857142856</v>
      </c>
      <c r="M44" s="51">
        <f t="shared" si="1"/>
        <v>100.22142857142855</v>
      </c>
      <c r="O44" s="30" t="s">
        <v>642</v>
      </c>
      <c r="P44" s="30" t="s">
        <v>643</v>
      </c>
      <c r="Q44" s="30" t="s">
        <v>645</v>
      </c>
      <c r="R44" s="30" t="s">
        <v>591</v>
      </c>
      <c r="S44" s="31" t="s">
        <v>643</v>
      </c>
      <c r="T44" s="32" t="s">
        <v>733</v>
      </c>
    </row>
    <row r="45" spans="1:20" ht="10.199999999999999" x14ac:dyDescent="0.25">
      <c r="G45" s="52"/>
      <c r="K45" s="37"/>
    </row>
    <row r="46" spans="1:20" x14ac:dyDescent="0.25">
      <c r="A46" s="123" t="s">
        <v>569</v>
      </c>
      <c r="B46" s="9"/>
      <c r="C46" s="125" t="s">
        <v>0</v>
      </c>
      <c r="D46" s="125" t="s">
        <v>1</v>
      </c>
      <c r="E46" s="125" t="s">
        <v>42</v>
      </c>
      <c r="F46" s="125" t="s">
        <v>3</v>
      </c>
      <c r="G46" s="127" t="s">
        <v>4</v>
      </c>
      <c r="H46" s="128" t="s">
        <v>458</v>
      </c>
      <c r="I46" s="130" t="s">
        <v>457</v>
      </c>
      <c r="J46" s="128" t="s">
        <v>5</v>
      </c>
      <c r="L46" s="133" t="s">
        <v>882</v>
      </c>
      <c r="M46" s="133" t="s">
        <v>444</v>
      </c>
      <c r="O46" s="139" t="s">
        <v>638</v>
      </c>
      <c r="P46" s="139" t="s">
        <v>640</v>
      </c>
      <c r="Q46" s="140" t="s">
        <v>641</v>
      </c>
      <c r="R46" s="30"/>
      <c r="S46" s="141" t="s">
        <v>639</v>
      </c>
      <c r="T46" s="122" t="s">
        <v>737</v>
      </c>
    </row>
    <row r="47" spans="1:20" ht="13.8" thickBot="1" x14ac:dyDescent="0.3">
      <c r="A47" s="124"/>
      <c r="B47" s="10"/>
      <c r="C47" s="126"/>
      <c r="D47" s="126"/>
      <c r="E47" s="126"/>
      <c r="F47" s="126"/>
      <c r="G47" s="126"/>
      <c r="H47" s="129"/>
      <c r="I47" s="131"/>
      <c r="J47" s="132"/>
      <c r="L47" s="134"/>
      <c r="M47" s="134"/>
      <c r="O47" s="139"/>
      <c r="P47" s="139"/>
      <c r="Q47" s="140"/>
      <c r="R47" s="30"/>
      <c r="S47" s="141"/>
      <c r="T47" s="122"/>
    </row>
    <row r="48" spans="1:20" ht="13.8" thickTop="1" x14ac:dyDescent="0.25">
      <c r="A48" s="28" t="s">
        <v>62</v>
      </c>
      <c r="B48" s="29" t="s">
        <v>7</v>
      </c>
      <c r="C48" s="31" t="s">
        <v>575</v>
      </c>
      <c r="D48" s="31" t="s">
        <v>64</v>
      </c>
      <c r="E48" s="32" t="s">
        <v>46</v>
      </c>
      <c r="F48" s="32" t="s">
        <v>47</v>
      </c>
      <c r="G48" s="33">
        <v>12076</v>
      </c>
      <c r="H48" s="34">
        <v>0.97</v>
      </c>
      <c r="I48" s="35">
        <v>0.98</v>
      </c>
      <c r="J48" s="36">
        <v>0</v>
      </c>
      <c r="L48" s="51">
        <f>I48/1.12/1.25</f>
        <v>0.7</v>
      </c>
      <c r="M48" s="51">
        <f t="shared" si="1"/>
        <v>35</v>
      </c>
      <c r="O48" s="30" t="s">
        <v>642</v>
      </c>
      <c r="P48" s="30" t="s">
        <v>643</v>
      </c>
      <c r="Q48" s="30" t="s">
        <v>646</v>
      </c>
      <c r="R48" s="30" t="s">
        <v>592</v>
      </c>
      <c r="S48" s="31" t="s">
        <v>643</v>
      </c>
      <c r="T48" s="32" t="s">
        <v>731</v>
      </c>
    </row>
    <row r="49" spans="1:20" x14ac:dyDescent="0.25">
      <c r="A49" s="28" t="s">
        <v>65</v>
      </c>
      <c r="B49" s="29" t="s">
        <v>7</v>
      </c>
      <c r="C49" s="31" t="s">
        <v>575</v>
      </c>
      <c r="D49" s="31" t="s">
        <v>64</v>
      </c>
      <c r="E49" s="32" t="s">
        <v>46</v>
      </c>
      <c r="F49" s="32" t="s">
        <v>66</v>
      </c>
      <c r="G49" s="33">
        <v>12076</v>
      </c>
      <c r="H49" s="34">
        <v>73.06</v>
      </c>
      <c r="I49" s="35">
        <v>73.06</v>
      </c>
      <c r="J49" s="36">
        <v>0</v>
      </c>
      <c r="L49" s="51">
        <f t="shared" ref="L49:L66" si="3">I49/1.12/1.25</f>
        <v>52.185714285714276</v>
      </c>
      <c r="M49" s="51">
        <f t="shared" si="1"/>
        <v>34.790476190476184</v>
      </c>
      <c r="O49" s="30" t="s">
        <v>642</v>
      </c>
      <c r="P49" s="30" t="s">
        <v>643</v>
      </c>
      <c r="Q49" s="30" t="s">
        <v>646</v>
      </c>
      <c r="R49" s="30" t="s">
        <v>592</v>
      </c>
      <c r="S49" s="31" t="s">
        <v>643</v>
      </c>
      <c r="T49" s="32" t="s">
        <v>731</v>
      </c>
    </row>
    <row r="50" spans="1:20" x14ac:dyDescent="0.25">
      <c r="A50" s="28" t="s">
        <v>67</v>
      </c>
      <c r="B50" s="29" t="s">
        <v>7</v>
      </c>
      <c r="C50" s="31" t="s">
        <v>575</v>
      </c>
      <c r="D50" s="31" t="s">
        <v>64</v>
      </c>
      <c r="E50" s="32" t="s">
        <v>68</v>
      </c>
      <c r="F50" s="32" t="s">
        <v>47</v>
      </c>
      <c r="G50" s="33">
        <v>12082</v>
      </c>
      <c r="H50" s="34">
        <v>2.1800000000000002</v>
      </c>
      <c r="I50" s="35">
        <v>2.1800000000000002</v>
      </c>
      <c r="J50" s="36">
        <v>0</v>
      </c>
      <c r="L50" s="51">
        <f t="shared" si="3"/>
        <v>1.5571428571428572</v>
      </c>
      <c r="M50" s="51">
        <f t="shared" si="1"/>
        <v>77.857142857142861</v>
      </c>
      <c r="O50" s="30" t="s">
        <v>642</v>
      </c>
      <c r="P50" s="30" t="s">
        <v>643</v>
      </c>
      <c r="Q50" s="30" t="s">
        <v>646</v>
      </c>
      <c r="R50" s="30" t="s">
        <v>592</v>
      </c>
      <c r="S50" s="31" t="s">
        <v>643</v>
      </c>
      <c r="T50" s="32" t="s">
        <v>731</v>
      </c>
    </row>
    <row r="51" spans="1:20" x14ac:dyDescent="0.25">
      <c r="A51" s="28" t="s">
        <v>69</v>
      </c>
      <c r="B51" s="29" t="s">
        <v>7</v>
      </c>
      <c r="C51" s="31" t="s">
        <v>575</v>
      </c>
      <c r="D51" s="31" t="s">
        <v>64</v>
      </c>
      <c r="E51" s="32" t="s">
        <v>50</v>
      </c>
      <c r="F51" s="32" t="s">
        <v>66</v>
      </c>
      <c r="G51" s="33">
        <v>12082</v>
      </c>
      <c r="H51" s="34">
        <v>164.41</v>
      </c>
      <c r="I51" s="35">
        <v>164.41</v>
      </c>
      <c r="J51" s="36">
        <v>0</v>
      </c>
      <c r="L51" s="51">
        <f t="shared" si="3"/>
        <v>117.43571428571427</v>
      </c>
      <c r="M51" s="51">
        <f t="shared" si="1"/>
        <v>78.29047619047617</v>
      </c>
      <c r="O51" s="30" t="s">
        <v>642</v>
      </c>
      <c r="P51" s="30" t="s">
        <v>643</v>
      </c>
      <c r="Q51" s="30" t="s">
        <v>646</v>
      </c>
      <c r="R51" s="30" t="s">
        <v>592</v>
      </c>
      <c r="S51" s="31" t="s">
        <v>643</v>
      </c>
      <c r="T51" s="32" t="s">
        <v>731</v>
      </c>
    </row>
    <row r="52" spans="1:20" x14ac:dyDescent="0.25">
      <c r="A52" s="28" t="s">
        <v>70</v>
      </c>
      <c r="B52" s="29" t="s">
        <v>7</v>
      </c>
      <c r="C52" s="31" t="s">
        <v>575</v>
      </c>
      <c r="D52" s="31" t="s">
        <v>64</v>
      </c>
      <c r="E52" s="32" t="s">
        <v>56</v>
      </c>
      <c r="F52" s="32" t="s">
        <v>47</v>
      </c>
      <c r="G52" s="33">
        <v>12065</v>
      </c>
      <c r="H52" s="34">
        <v>3.89</v>
      </c>
      <c r="I52" s="35">
        <v>3.89</v>
      </c>
      <c r="J52" s="36">
        <v>0</v>
      </c>
      <c r="L52" s="51">
        <f t="shared" si="3"/>
        <v>2.7785714285714285</v>
      </c>
      <c r="M52" s="51">
        <f t="shared" si="1"/>
        <v>138.92857142857142</v>
      </c>
      <c r="O52" s="30" t="s">
        <v>642</v>
      </c>
      <c r="P52" s="30" t="s">
        <v>643</v>
      </c>
      <c r="Q52" s="30" t="s">
        <v>646</v>
      </c>
      <c r="R52" s="30" t="s">
        <v>592</v>
      </c>
      <c r="S52" s="31" t="s">
        <v>643</v>
      </c>
      <c r="T52" s="32" t="s">
        <v>731</v>
      </c>
    </row>
    <row r="53" spans="1:20" x14ac:dyDescent="0.25">
      <c r="A53" s="28" t="s">
        <v>71</v>
      </c>
      <c r="B53" s="29" t="s">
        <v>7</v>
      </c>
      <c r="C53" s="31" t="s">
        <v>575</v>
      </c>
      <c r="D53" s="31" t="s">
        <v>64</v>
      </c>
      <c r="E53" s="32" t="s">
        <v>56</v>
      </c>
      <c r="F53" s="32" t="s">
        <v>66</v>
      </c>
      <c r="G53" s="33">
        <v>12065</v>
      </c>
      <c r="H53" s="34">
        <v>292.32</v>
      </c>
      <c r="I53" s="35">
        <v>292.32</v>
      </c>
      <c r="J53" s="36">
        <v>0</v>
      </c>
      <c r="L53" s="51">
        <f t="shared" si="3"/>
        <v>208.79999999999995</v>
      </c>
      <c r="M53" s="51">
        <f t="shared" si="1"/>
        <v>139.19999999999996</v>
      </c>
      <c r="O53" s="30" t="s">
        <v>642</v>
      </c>
      <c r="P53" s="30" t="s">
        <v>643</v>
      </c>
      <c r="Q53" s="30" t="s">
        <v>646</v>
      </c>
      <c r="R53" s="30" t="s">
        <v>592</v>
      </c>
      <c r="S53" s="31" t="s">
        <v>643</v>
      </c>
      <c r="T53" s="32" t="s">
        <v>731</v>
      </c>
    </row>
    <row r="54" spans="1:20" x14ac:dyDescent="0.25">
      <c r="A54" s="28" t="s">
        <v>394</v>
      </c>
      <c r="B54" s="29" t="s">
        <v>7</v>
      </c>
      <c r="C54" s="31" t="s">
        <v>575</v>
      </c>
      <c r="D54" s="31" t="s">
        <v>64</v>
      </c>
      <c r="E54" s="32" t="s">
        <v>374</v>
      </c>
      <c r="F54" s="32" t="s">
        <v>442</v>
      </c>
      <c r="G54" s="33">
        <v>12071</v>
      </c>
      <c r="H54" s="34">
        <v>584.64</v>
      </c>
      <c r="I54" s="35">
        <v>584.64</v>
      </c>
      <c r="J54" s="36">
        <v>0</v>
      </c>
      <c r="L54" s="51">
        <f t="shared" si="3"/>
        <v>417.59999999999991</v>
      </c>
      <c r="M54" s="51">
        <f>L54/SUBSTITUTE(F54,"ks","")*100</f>
        <v>278.39999999999992</v>
      </c>
      <c r="O54" s="30" t="s">
        <v>642</v>
      </c>
      <c r="P54" s="30" t="s">
        <v>643</v>
      </c>
      <c r="Q54" s="30" t="s">
        <v>646</v>
      </c>
      <c r="R54" s="30" t="s">
        <v>592</v>
      </c>
      <c r="S54" s="31" t="s">
        <v>643</v>
      </c>
      <c r="T54" s="32" t="s">
        <v>731</v>
      </c>
    </row>
    <row r="55" spans="1:20" x14ac:dyDescent="0.25">
      <c r="A55" s="28" t="s">
        <v>76</v>
      </c>
      <c r="B55" s="29" t="s">
        <v>7</v>
      </c>
      <c r="C55" s="31" t="s">
        <v>576</v>
      </c>
      <c r="D55" s="31" t="s">
        <v>64</v>
      </c>
      <c r="E55" s="32" t="s">
        <v>46</v>
      </c>
      <c r="F55" s="32" t="s">
        <v>10</v>
      </c>
      <c r="G55" s="33">
        <v>12075</v>
      </c>
      <c r="H55" s="34">
        <v>24.34</v>
      </c>
      <c r="I55" s="35">
        <v>24.34</v>
      </c>
      <c r="J55" s="36">
        <v>0</v>
      </c>
      <c r="L55" s="51">
        <f t="shared" si="3"/>
        <v>17.385714285714283</v>
      </c>
      <c r="M55" s="51">
        <f>L55/SUBSTITUTE(F55,"ks","")*100</f>
        <v>17.385714285714283</v>
      </c>
      <c r="O55" s="30" t="s">
        <v>642</v>
      </c>
      <c r="P55" s="30" t="s">
        <v>643</v>
      </c>
      <c r="Q55" s="30" t="s">
        <v>645</v>
      </c>
      <c r="R55" s="30" t="s">
        <v>593</v>
      </c>
      <c r="S55" s="31" t="s">
        <v>643</v>
      </c>
      <c r="T55" s="32" t="s">
        <v>732</v>
      </c>
    </row>
    <row r="56" spans="1:20" x14ac:dyDescent="0.25">
      <c r="A56" s="28" t="s">
        <v>77</v>
      </c>
      <c r="B56" s="29" t="s">
        <v>7</v>
      </c>
      <c r="C56" s="31" t="s">
        <v>576</v>
      </c>
      <c r="D56" s="31" t="s">
        <v>64</v>
      </c>
      <c r="E56" s="32" t="s">
        <v>50</v>
      </c>
      <c r="F56" s="32" t="s">
        <v>10</v>
      </c>
      <c r="G56" s="33">
        <v>12081</v>
      </c>
      <c r="H56" s="34">
        <v>54.79</v>
      </c>
      <c r="I56" s="35">
        <v>54.79</v>
      </c>
      <c r="J56" s="36">
        <v>0</v>
      </c>
      <c r="L56" s="51">
        <f t="shared" si="3"/>
        <v>39.135714285714286</v>
      </c>
      <c r="M56" s="51">
        <f>L56/SUBSTITUTE(F56,"ks","")*100</f>
        <v>39.135714285714286</v>
      </c>
      <c r="O56" s="30" t="s">
        <v>642</v>
      </c>
      <c r="P56" s="30" t="s">
        <v>643</v>
      </c>
      <c r="Q56" s="30" t="s">
        <v>645</v>
      </c>
      <c r="R56" s="30" t="s">
        <v>593</v>
      </c>
      <c r="S56" s="31" t="s">
        <v>643</v>
      </c>
      <c r="T56" s="32" t="s">
        <v>732</v>
      </c>
    </row>
    <row r="57" spans="1:20" x14ac:dyDescent="0.25">
      <c r="A57" s="28" t="s">
        <v>78</v>
      </c>
      <c r="B57" s="29" t="s">
        <v>7</v>
      </c>
      <c r="C57" s="31" t="s">
        <v>576</v>
      </c>
      <c r="D57" s="31" t="s">
        <v>64</v>
      </c>
      <c r="E57" s="32" t="s">
        <v>56</v>
      </c>
      <c r="F57" s="32" t="s">
        <v>10</v>
      </c>
      <c r="G57" s="33">
        <v>12064</v>
      </c>
      <c r="H57" s="34">
        <v>95.2</v>
      </c>
      <c r="I57" s="35">
        <v>95.2</v>
      </c>
      <c r="J57" s="36">
        <v>0</v>
      </c>
      <c r="L57" s="51">
        <f t="shared" si="3"/>
        <v>68</v>
      </c>
      <c r="M57" s="51">
        <f>L57/SUBSTITUTE(F57,"ks","")*100</f>
        <v>68</v>
      </c>
      <c r="O57" s="30" t="s">
        <v>642</v>
      </c>
      <c r="P57" s="30" t="s">
        <v>643</v>
      </c>
      <c r="Q57" s="30" t="s">
        <v>645</v>
      </c>
      <c r="R57" s="30" t="s">
        <v>593</v>
      </c>
      <c r="S57" s="31" t="s">
        <v>643</v>
      </c>
      <c r="T57" s="32" t="s">
        <v>732</v>
      </c>
    </row>
    <row r="58" spans="1:20" x14ac:dyDescent="0.25">
      <c r="A58" s="28" t="s">
        <v>395</v>
      </c>
      <c r="B58" s="29" t="s">
        <v>7</v>
      </c>
      <c r="C58" s="31" t="s">
        <v>576</v>
      </c>
      <c r="D58" s="31" t="s">
        <v>64</v>
      </c>
      <c r="E58" s="32" t="s">
        <v>374</v>
      </c>
      <c r="F58" s="32" t="s">
        <v>10</v>
      </c>
      <c r="G58" s="33">
        <v>12070</v>
      </c>
      <c r="H58" s="34">
        <v>194.88</v>
      </c>
      <c r="I58" s="35">
        <v>194.88</v>
      </c>
      <c r="J58" s="36">
        <v>0</v>
      </c>
      <c r="L58" s="51">
        <f t="shared" si="3"/>
        <v>139.19999999999999</v>
      </c>
      <c r="M58" s="51">
        <f>L58/SUBSTITUTE(F58,"ks","")*100</f>
        <v>139.19999999999999</v>
      </c>
      <c r="O58" s="30" t="s">
        <v>642</v>
      </c>
      <c r="P58" s="30" t="s">
        <v>643</v>
      </c>
      <c r="Q58" s="30" t="s">
        <v>645</v>
      </c>
      <c r="R58" s="30" t="s">
        <v>593</v>
      </c>
      <c r="S58" s="31" t="s">
        <v>643</v>
      </c>
      <c r="T58" s="32" t="s">
        <v>732</v>
      </c>
    </row>
    <row r="59" spans="1:20" x14ac:dyDescent="0.25">
      <c r="A59" s="28" t="s">
        <v>72</v>
      </c>
      <c r="B59" s="29" t="s">
        <v>7</v>
      </c>
      <c r="C59" s="31" t="s">
        <v>575</v>
      </c>
      <c r="D59" s="31" t="s">
        <v>73</v>
      </c>
      <c r="E59" s="32" t="s">
        <v>46</v>
      </c>
      <c r="F59" s="32" t="s">
        <v>10</v>
      </c>
      <c r="G59" s="33">
        <v>12079</v>
      </c>
      <c r="H59" s="34">
        <v>48.7</v>
      </c>
      <c r="I59" s="35">
        <v>48.7</v>
      </c>
      <c r="J59" s="36">
        <v>0</v>
      </c>
      <c r="L59" s="51">
        <f t="shared" si="3"/>
        <v>34.785714285714285</v>
      </c>
      <c r="M59" s="51">
        <f t="shared" si="1"/>
        <v>34.785714285714285</v>
      </c>
      <c r="O59" s="30" t="s">
        <v>642</v>
      </c>
      <c r="P59" s="30" t="s">
        <v>643</v>
      </c>
      <c r="Q59" s="30" t="s">
        <v>646</v>
      </c>
      <c r="R59" s="30" t="s">
        <v>592</v>
      </c>
      <c r="S59" s="31" t="s">
        <v>643</v>
      </c>
      <c r="T59" s="32" t="s">
        <v>731</v>
      </c>
    </row>
    <row r="60" spans="1:20" x14ac:dyDescent="0.25">
      <c r="A60" s="28" t="s">
        <v>74</v>
      </c>
      <c r="B60" s="29" t="s">
        <v>7</v>
      </c>
      <c r="C60" s="31" t="s">
        <v>575</v>
      </c>
      <c r="D60" s="31" t="s">
        <v>73</v>
      </c>
      <c r="E60" s="32" t="s">
        <v>50</v>
      </c>
      <c r="F60" s="32" t="s">
        <v>10</v>
      </c>
      <c r="G60" s="33">
        <v>12085</v>
      </c>
      <c r="H60" s="34">
        <v>109.6</v>
      </c>
      <c r="I60" s="35">
        <v>109.6</v>
      </c>
      <c r="J60" s="36">
        <v>0</v>
      </c>
      <c r="L60" s="51">
        <f t="shared" si="3"/>
        <v>78.285714285714278</v>
      </c>
      <c r="M60" s="51">
        <f t="shared" si="1"/>
        <v>78.285714285714278</v>
      </c>
      <c r="O60" s="30" t="s">
        <v>642</v>
      </c>
      <c r="P60" s="30" t="s">
        <v>643</v>
      </c>
      <c r="Q60" s="30" t="s">
        <v>646</v>
      </c>
      <c r="R60" s="30" t="s">
        <v>592</v>
      </c>
      <c r="S60" s="31" t="s">
        <v>643</v>
      </c>
      <c r="T60" s="32" t="s">
        <v>731</v>
      </c>
    </row>
    <row r="61" spans="1:20" x14ac:dyDescent="0.25">
      <c r="A61" s="28" t="s">
        <v>75</v>
      </c>
      <c r="B61" s="29" t="s">
        <v>7</v>
      </c>
      <c r="C61" s="31" t="s">
        <v>575</v>
      </c>
      <c r="D61" s="31" t="s">
        <v>73</v>
      </c>
      <c r="E61" s="32" t="s">
        <v>56</v>
      </c>
      <c r="F61" s="32" t="s">
        <v>10</v>
      </c>
      <c r="G61" s="33">
        <v>12068</v>
      </c>
      <c r="H61" s="34">
        <v>194.88</v>
      </c>
      <c r="I61" s="35">
        <v>194.88</v>
      </c>
      <c r="J61" s="36">
        <v>0</v>
      </c>
      <c r="L61" s="51">
        <f t="shared" si="3"/>
        <v>139.19999999999999</v>
      </c>
      <c r="M61" s="51">
        <f t="shared" si="1"/>
        <v>139.19999999999999</v>
      </c>
      <c r="O61" s="30" t="s">
        <v>642</v>
      </c>
      <c r="P61" s="30" t="s">
        <v>643</v>
      </c>
      <c r="Q61" s="30" t="s">
        <v>646</v>
      </c>
      <c r="R61" s="30" t="s">
        <v>592</v>
      </c>
      <c r="S61" s="31" t="s">
        <v>643</v>
      </c>
      <c r="T61" s="32" t="s">
        <v>731</v>
      </c>
    </row>
    <row r="62" spans="1:20" x14ac:dyDescent="0.25">
      <c r="A62" s="28" t="s">
        <v>392</v>
      </c>
      <c r="B62" s="29" t="s">
        <v>7</v>
      </c>
      <c r="C62" s="31" t="s">
        <v>575</v>
      </c>
      <c r="D62" s="31" t="s">
        <v>73</v>
      </c>
      <c r="E62" s="32" t="s">
        <v>374</v>
      </c>
      <c r="F62" s="32" t="s">
        <v>10</v>
      </c>
      <c r="G62" s="33">
        <v>12073</v>
      </c>
      <c r="H62" s="34">
        <v>389.76</v>
      </c>
      <c r="I62" s="35">
        <v>389.76</v>
      </c>
      <c r="J62" s="36">
        <v>0</v>
      </c>
      <c r="L62" s="51">
        <f t="shared" si="3"/>
        <v>278.39999999999998</v>
      </c>
      <c r="M62" s="51">
        <f t="shared" si="1"/>
        <v>278.39999999999998</v>
      </c>
      <c r="O62" s="30" t="s">
        <v>642</v>
      </c>
      <c r="P62" s="30" t="s">
        <v>643</v>
      </c>
      <c r="Q62" s="30" t="s">
        <v>646</v>
      </c>
      <c r="R62" s="30" t="s">
        <v>592</v>
      </c>
      <c r="S62" s="31" t="s">
        <v>643</v>
      </c>
      <c r="T62" s="32" t="s">
        <v>731</v>
      </c>
    </row>
    <row r="63" spans="1:20" x14ac:dyDescent="0.25">
      <c r="A63" s="28" t="s">
        <v>79</v>
      </c>
      <c r="B63" s="29" t="s">
        <v>7</v>
      </c>
      <c r="C63" s="31" t="s">
        <v>576</v>
      </c>
      <c r="D63" s="31" t="s">
        <v>73</v>
      </c>
      <c r="E63" s="32" t="s">
        <v>46</v>
      </c>
      <c r="F63" s="32" t="s">
        <v>10</v>
      </c>
      <c r="G63" s="33">
        <v>12078</v>
      </c>
      <c r="H63" s="34">
        <v>24.34</v>
      </c>
      <c r="I63" s="35">
        <v>24.34</v>
      </c>
      <c r="J63" s="36">
        <v>0</v>
      </c>
      <c r="L63" s="51">
        <f t="shared" si="3"/>
        <v>17.385714285714283</v>
      </c>
      <c r="M63" s="51">
        <f t="shared" si="1"/>
        <v>17.385714285714283</v>
      </c>
      <c r="O63" s="30" t="s">
        <v>642</v>
      </c>
      <c r="P63" s="30" t="s">
        <v>643</v>
      </c>
      <c r="Q63" s="30" t="s">
        <v>645</v>
      </c>
      <c r="R63" s="30" t="s">
        <v>593</v>
      </c>
      <c r="S63" s="31" t="s">
        <v>643</v>
      </c>
      <c r="T63" s="32" t="s">
        <v>733</v>
      </c>
    </row>
    <row r="64" spans="1:20" x14ac:dyDescent="0.25">
      <c r="A64" s="28" t="s">
        <v>80</v>
      </c>
      <c r="B64" s="29" t="s">
        <v>7</v>
      </c>
      <c r="C64" s="31" t="s">
        <v>576</v>
      </c>
      <c r="D64" s="31" t="s">
        <v>73</v>
      </c>
      <c r="E64" s="32" t="s">
        <v>50</v>
      </c>
      <c r="F64" s="32" t="s">
        <v>10</v>
      </c>
      <c r="G64" s="33">
        <v>12084</v>
      </c>
      <c r="H64" s="34">
        <v>54.79</v>
      </c>
      <c r="I64" s="35">
        <v>54.79</v>
      </c>
      <c r="J64" s="36">
        <v>0</v>
      </c>
      <c r="L64" s="51">
        <f t="shared" si="3"/>
        <v>39.135714285714286</v>
      </c>
      <c r="M64" s="51">
        <f>L64/SUBSTITUTE(F64,"ks","")*100</f>
        <v>39.135714285714286</v>
      </c>
      <c r="O64" s="30" t="s">
        <v>642</v>
      </c>
      <c r="P64" s="30" t="s">
        <v>643</v>
      </c>
      <c r="Q64" s="30" t="s">
        <v>645</v>
      </c>
      <c r="R64" s="30" t="s">
        <v>593</v>
      </c>
      <c r="S64" s="31" t="s">
        <v>643</v>
      </c>
      <c r="T64" s="32" t="s">
        <v>733</v>
      </c>
    </row>
    <row r="65" spans="1:20" x14ac:dyDescent="0.25">
      <c r="A65" s="28" t="s">
        <v>81</v>
      </c>
      <c r="B65" s="29" t="s">
        <v>7</v>
      </c>
      <c r="C65" s="31" t="s">
        <v>576</v>
      </c>
      <c r="D65" s="31" t="s">
        <v>73</v>
      </c>
      <c r="E65" s="32" t="s">
        <v>56</v>
      </c>
      <c r="F65" s="32" t="s">
        <v>10</v>
      </c>
      <c r="G65" s="33">
        <v>12067</v>
      </c>
      <c r="H65" s="34">
        <v>97.44</v>
      </c>
      <c r="I65" s="35">
        <v>97.44</v>
      </c>
      <c r="J65" s="36">
        <v>0</v>
      </c>
      <c r="L65" s="51">
        <f t="shared" si="3"/>
        <v>69.599999999999994</v>
      </c>
      <c r="M65" s="51">
        <f>L65/SUBSTITUTE(F65,"ks","")*100</f>
        <v>69.599999999999994</v>
      </c>
      <c r="O65" s="30" t="s">
        <v>642</v>
      </c>
      <c r="P65" s="30" t="s">
        <v>643</v>
      </c>
      <c r="Q65" s="30" t="s">
        <v>645</v>
      </c>
      <c r="R65" s="30" t="s">
        <v>593</v>
      </c>
      <c r="S65" s="31" t="s">
        <v>643</v>
      </c>
      <c r="T65" s="32" t="s">
        <v>733</v>
      </c>
    </row>
    <row r="66" spans="1:20" x14ac:dyDescent="0.25">
      <c r="A66" s="28" t="s">
        <v>396</v>
      </c>
      <c r="B66" s="29" t="s">
        <v>7</v>
      </c>
      <c r="C66" s="31" t="s">
        <v>576</v>
      </c>
      <c r="D66" s="31" t="s">
        <v>73</v>
      </c>
      <c r="E66" s="32" t="s">
        <v>374</v>
      </c>
      <c r="F66" s="32" t="s">
        <v>10</v>
      </c>
      <c r="G66" s="33">
        <v>12072</v>
      </c>
      <c r="H66" s="34">
        <v>194.88</v>
      </c>
      <c r="I66" s="35">
        <v>194.88</v>
      </c>
      <c r="J66" s="36">
        <v>0</v>
      </c>
      <c r="L66" s="51">
        <f t="shared" si="3"/>
        <v>139.19999999999999</v>
      </c>
      <c r="M66" s="51">
        <f>L66/SUBSTITUTE(F66,"ks","")*100</f>
        <v>139.19999999999999</v>
      </c>
      <c r="O66" s="30" t="s">
        <v>642</v>
      </c>
      <c r="P66" s="30" t="s">
        <v>643</v>
      </c>
      <c r="Q66" s="30" t="s">
        <v>645</v>
      </c>
      <c r="R66" s="30" t="s">
        <v>593</v>
      </c>
      <c r="S66" s="31" t="s">
        <v>643</v>
      </c>
      <c r="T66" s="32" t="s">
        <v>733</v>
      </c>
    </row>
    <row r="67" spans="1:20" ht="10.199999999999999" x14ac:dyDescent="0.25">
      <c r="G67" s="52"/>
      <c r="K67" s="37"/>
    </row>
    <row r="68" spans="1:20" x14ac:dyDescent="0.25">
      <c r="A68" s="123" t="s">
        <v>569</v>
      </c>
      <c r="B68" s="9"/>
      <c r="C68" s="125" t="s">
        <v>0</v>
      </c>
      <c r="D68" s="125" t="s">
        <v>1</v>
      </c>
      <c r="E68" s="125" t="s">
        <v>42</v>
      </c>
      <c r="F68" s="125" t="s">
        <v>3</v>
      </c>
      <c r="G68" s="127" t="s">
        <v>4</v>
      </c>
      <c r="H68" s="128" t="s">
        <v>456</v>
      </c>
      <c r="I68" s="130" t="s">
        <v>457</v>
      </c>
      <c r="J68" s="128" t="s">
        <v>5</v>
      </c>
      <c r="L68" s="133" t="s">
        <v>882</v>
      </c>
      <c r="M68" s="133" t="s">
        <v>444</v>
      </c>
      <c r="O68" s="139" t="s">
        <v>638</v>
      </c>
      <c r="P68" s="139" t="s">
        <v>640</v>
      </c>
      <c r="Q68" s="140" t="s">
        <v>641</v>
      </c>
      <c r="R68" s="30"/>
      <c r="S68" s="141" t="s">
        <v>639</v>
      </c>
      <c r="T68" s="122" t="s">
        <v>737</v>
      </c>
    </row>
    <row r="69" spans="1:20" ht="13.8" thickBot="1" x14ac:dyDescent="0.3">
      <c r="A69" s="124"/>
      <c r="B69" s="10"/>
      <c r="C69" s="126"/>
      <c r="D69" s="126"/>
      <c r="E69" s="126"/>
      <c r="F69" s="126"/>
      <c r="G69" s="126"/>
      <c r="H69" s="129"/>
      <c r="I69" s="131"/>
      <c r="J69" s="132"/>
      <c r="L69" s="134"/>
      <c r="M69" s="134"/>
      <c r="O69" s="139"/>
      <c r="P69" s="139"/>
      <c r="Q69" s="140"/>
      <c r="R69" s="30"/>
      <c r="S69" s="141"/>
      <c r="T69" s="122"/>
    </row>
    <row r="70" spans="1:20" ht="13.8" thickTop="1" x14ac:dyDescent="0.25">
      <c r="A70" s="28" t="s">
        <v>809</v>
      </c>
      <c r="B70" s="29" t="s">
        <v>7</v>
      </c>
      <c r="C70" s="31" t="s">
        <v>577</v>
      </c>
      <c r="D70" s="31" t="s">
        <v>84</v>
      </c>
      <c r="E70" s="32" t="s">
        <v>46</v>
      </c>
      <c r="F70" s="32" t="s">
        <v>85</v>
      </c>
      <c r="G70" s="33">
        <v>280000</v>
      </c>
      <c r="H70" s="34">
        <v>383.6</v>
      </c>
      <c r="I70" s="35">
        <v>383.6</v>
      </c>
      <c r="J70" s="36">
        <v>0</v>
      </c>
      <c r="L70" s="51">
        <v>274</v>
      </c>
      <c r="M70" s="51">
        <v>137</v>
      </c>
      <c r="O70" s="30" t="s">
        <v>642</v>
      </c>
      <c r="P70" s="30" t="s">
        <v>643</v>
      </c>
      <c r="Q70" s="30" t="s">
        <v>647</v>
      </c>
      <c r="R70" s="30" t="s">
        <v>594</v>
      </c>
      <c r="S70" s="31" t="s">
        <v>643</v>
      </c>
      <c r="T70" s="32" t="s">
        <v>733</v>
      </c>
    </row>
    <row r="71" spans="1:20" x14ac:dyDescent="0.25">
      <c r="A71" s="28" t="s">
        <v>810</v>
      </c>
      <c r="B71" s="29" t="s">
        <v>7</v>
      </c>
      <c r="C71" s="31" t="s">
        <v>577</v>
      </c>
      <c r="D71" s="31" t="s">
        <v>84</v>
      </c>
      <c r="E71" s="32" t="s">
        <v>56</v>
      </c>
      <c r="F71" s="32" t="s">
        <v>66</v>
      </c>
      <c r="G71" s="33">
        <v>280001</v>
      </c>
      <c r="H71" s="34">
        <v>663.6</v>
      </c>
      <c r="I71" s="35">
        <v>663.6</v>
      </c>
      <c r="J71" s="36">
        <v>0</v>
      </c>
      <c r="L71" s="51">
        <v>474</v>
      </c>
      <c r="M71" s="51">
        <v>316</v>
      </c>
      <c r="O71" s="30" t="s">
        <v>642</v>
      </c>
      <c r="P71" s="30" t="s">
        <v>643</v>
      </c>
      <c r="Q71" s="30" t="s">
        <v>647</v>
      </c>
      <c r="R71" s="30" t="s">
        <v>594</v>
      </c>
      <c r="S71" s="31" t="s">
        <v>643</v>
      </c>
      <c r="T71" s="32" t="s">
        <v>733</v>
      </c>
    </row>
    <row r="72" spans="1:20" x14ac:dyDescent="0.25">
      <c r="A72" s="28" t="s">
        <v>811</v>
      </c>
      <c r="B72" s="29" t="s">
        <v>7</v>
      </c>
      <c r="C72" s="31" t="s">
        <v>577</v>
      </c>
      <c r="D72" s="31" t="s">
        <v>84</v>
      </c>
      <c r="E72" s="32" t="s">
        <v>374</v>
      </c>
      <c r="F72" s="32" t="s">
        <v>15</v>
      </c>
      <c r="G72" s="33">
        <v>280002</v>
      </c>
      <c r="H72" s="34">
        <v>431.9</v>
      </c>
      <c r="I72" s="35">
        <v>431.9</v>
      </c>
      <c r="J72" s="36">
        <v>0</v>
      </c>
      <c r="L72" s="51">
        <v>308.49999999999994</v>
      </c>
      <c r="M72" s="51">
        <v>616.99999999999989</v>
      </c>
      <c r="O72" s="30" t="s">
        <v>642</v>
      </c>
      <c r="P72" s="30" t="s">
        <v>643</v>
      </c>
      <c r="Q72" s="30" t="s">
        <v>647</v>
      </c>
      <c r="R72" s="30" t="s">
        <v>594</v>
      </c>
      <c r="S72" s="31" t="s">
        <v>643</v>
      </c>
      <c r="T72" s="32" t="s">
        <v>733</v>
      </c>
    </row>
    <row r="73" spans="1:20" x14ac:dyDescent="0.25">
      <c r="A73" s="28" t="s">
        <v>812</v>
      </c>
      <c r="B73" s="29" t="s">
        <v>7</v>
      </c>
      <c r="C73" s="31" t="s">
        <v>577</v>
      </c>
      <c r="D73" s="31" t="s">
        <v>84</v>
      </c>
      <c r="E73" s="32" t="s">
        <v>376</v>
      </c>
      <c r="F73" s="32" t="s">
        <v>32</v>
      </c>
      <c r="G73" s="33">
        <v>280003</v>
      </c>
      <c r="H73" s="34">
        <v>662.55</v>
      </c>
      <c r="I73" s="35">
        <v>662.55</v>
      </c>
      <c r="J73" s="36">
        <v>0</v>
      </c>
      <c r="L73" s="51">
        <v>473.24999999999989</v>
      </c>
      <c r="M73" s="51">
        <v>1892.9999999999995</v>
      </c>
      <c r="O73" s="30" t="s">
        <v>642</v>
      </c>
      <c r="P73" s="30" t="s">
        <v>643</v>
      </c>
      <c r="Q73" s="30" t="s">
        <v>647</v>
      </c>
      <c r="R73" s="30" t="s">
        <v>594</v>
      </c>
      <c r="S73" s="31" t="s">
        <v>643</v>
      </c>
      <c r="T73" s="32" t="s">
        <v>733</v>
      </c>
    </row>
    <row r="74" spans="1:20" x14ac:dyDescent="0.25">
      <c r="A74" s="28" t="s">
        <v>813</v>
      </c>
      <c r="B74" s="29" t="s">
        <v>7</v>
      </c>
      <c r="C74" s="31" t="s">
        <v>578</v>
      </c>
      <c r="D74" s="31" t="s">
        <v>82</v>
      </c>
      <c r="E74" s="32" t="s">
        <v>46</v>
      </c>
      <c r="F74" s="32" t="s">
        <v>32</v>
      </c>
      <c r="G74" s="33">
        <v>280008</v>
      </c>
      <c r="H74" s="34">
        <v>48.65</v>
      </c>
      <c r="I74" s="35">
        <v>117.95</v>
      </c>
      <c r="J74" s="54">
        <v>69.300000000000011</v>
      </c>
      <c r="L74" s="51">
        <v>84.249999999999986</v>
      </c>
      <c r="M74" s="51">
        <v>336.99999999999994</v>
      </c>
      <c r="O74" s="30" t="s">
        <v>642</v>
      </c>
      <c r="P74" s="30" t="s">
        <v>643</v>
      </c>
      <c r="Q74" s="30" t="s">
        <v>647</v>
      </c>
      <c r="R74" s="30" t="s">
        <v>594</v>
      </c>
      <c r="S74" s="31" t="s">
        <v>643</v>
      </c>
      <c r="T74" s="32" t="s">
        <v>731</v>
      </c>
    </row>
    <row r="75" spans="1:20" x14ac:dyDescent="0.25">
      <c r="A75" s="28" t="s">
        <v>814</v>
      </c>
      <c r="B75" s="29" t="s">
        <v>7</v>
      </c>
      <c r="C75" s="31" t="s">
        <v>578</v>
      </c>
      <c r="D75" s="31" t="s">
        <v>84</v>
      </c>
      <c r="E75" s="32" t="s">
        <v>46</v>
      </c>
      <c r="F75" s="32" t="s">
        <v>10</v>
      </c>
      <c r="G75" s="33">
        <v>280004</v>
      </c>
      <c r="H75" s="34">
        <v>194.6</v>
      </c>
      <c r="I75" s="35">
        <v>280</v>
      </c>
      <c r="J75" s="36">
        <v>85.4</v>
      </c>
      <c r="L75" s="51">
        <v>199.99999999999997</v>
      </c>
      <c r="M75" s="51">
        <v>199.99999999999997</v>
      </c>
      <c r="O75" s="30" t="s">
        <v>642</v>
      </c>
      <c r="P75" s="30" t="s">
        <v>643</v>
      </c>
      <c r="Q75" s="30" t="s">
        <v>647</v>
      </c>
      <c r="R75" s="30" t="s">
        <v>594</v>
      </c>
      <c r="S75" s="31" t="s">
        <v>643</v>
      </c>
      <c r="T75" s="32" t="s">
        <v>731</v>
      </c>
    </row>
    <row r="76" spans="1:20" x14ac:dyDescent="0.25">
      <c r="A76" s="28" t="s">
        <v>815</v>
      </c>
      <c r="B76" s="29" t="s">
        <v>7</v>
      </c>
      <c r="C76" s="31" t="s">
        <v>578</v>
      </c>
      <c r="D76" s="31" t="s">
        <v>82</v>
      </c>
      <c r="E76" s="32" t="s">
        <v>56</v>
      </c>
      <c r="F76" s="32" t="s">
        <v>83</v>
      </c>
      <c r="G76" s="33">
        <v>280009</v>
      </c>
      <c r="H76" s="34">
        <v>77.84</v>
      </c>
      <c r="I76" s="35">
        <v>88.48</v>
      </c>
      <c r="J76" s="36">
        <v>10.64</v>
      </c>
      <c r="L76" s="51">
        <v>63.2</v>
      </c>
      <c r="M76" s="51">
        <v>632</v>
      </c>
      <c r="O76" s="30" t="s">
        <v>642</v>
      </c>
      <c r="P76" s="30" t="s">
        <v>643</v>
      </c>
      <c r="Q76" s="30" t="s">
        <v>647</v>
      </c>
      <c r="R76" s="30" t="s">
        <v>594</v>
      </c>
      <c r="S76" s="31" t="s">
        <v>643</v>
      </c>
      <c r="T76" s="32" t="s">
        <v>731</v>
      </c>
    </row>
    <row r="77" spans="1:20" x14ac:dyDescent="0.25">
      <c r="A77" s="28" t="s">
        <v>816</v>
      </c>
      <c r="B77" s="29" t="s">
        <v>7</v>
      </c>
      <c r="C77" s="31" t="s">
        <v>578</v>
      </c>
      <c r="D77" s="31" t="s">
        <v>84</v>
      </c>
      <c r="E77" s="32" t="s">
        <v>56</v>
      </c>
      <c r="F77" s="32" t="s">
        <v>10</v>
      </c>
      <c r="G77" s="33">
        <v>280005</v>
      </c>
      <c r="H77" s="34">
        <v>776.98</v>
      </c>
      <c r="I77" s="35">
        <v>776.98</v>
      </c>
      <c r="J77" s="36">
        <v>0</v>
      </c>
      <c r="L77" s="51">
        <v>554.98571428571427</v>
      </c>
      <c r="M77" s="51">
        <v>554.98571428571427</v>
      </c>
      <c r="O77" s="30" t="s">
        <v>642</v>
      </c>
      <c r="P77" s="30" t="s">
        <v>643</v>
      </c>
      <c r="Q77" s="30" t="s">
        <v>647</v>
      </c>
      <c r="R77" s="30" t="s">
        <v>594</v>
      </c>
      <c r="S77" s="31" t="s">
        <v>643</v>
      </c>
      <c r="T77" s="32" t="s">
        <v>731</v>
      </c>
    </row>
    <row r="78" spans="1:20" x14ac:dyDescent="0.25">
      <c r="A78" s="28" t="s">
        <v>817</v>
      </c>
      <c r="B78" s="29" t="s">
        <v>7</v>
      </c>
      <c r="C78" s="31" t="s">
        <v>578</v>
      </c>
      <c r="D78" s="31" t="s">
        <v>82</v>
      </c>
      <c r="E78" s="32" t="s">
        <v>374</v>
      </c>
      <c r="F78" s="32" t="s">
        <v>15</v>
      </c>
      <c r="G78" s="33">
        <v>280006</v>
      </c>
      <c r="H78" s="34">
        <v>776.98</v>
      </c>
      <c r="I78" s="35">
        <v>776.98</v>
      </c>
      <c r="J78" s="36">
        <v>0</v>
      </c>
      <c r="L78" s="51">
        <v>554.98571428571427</v>
      </c>
      <c r="M78" s="51">
        <v>1109.9714285714285</v>
      </c>
      <c r="O78" s="30" t="s">
        <v>642</v>
      </c>
      <c r="P78" s="30" t="s">
        <v>643</v>
      </c>
      <c r="Q78" s="30" t="s">
        <v>647</v>
      </c>
      <c r="R78" s="30" t="s">
        <v>594</v>
      </c>
      <c r="S78" s="31" t="s">
        <v>643</v>
      </c>
      <c r="T78" s="32" t="s">
        <v>731</v>
      </c>
    </row>
    <row r="79" spans="1:20" x14ac:dyDescent="0.25">
      <c r="A79" s="28" t="s">
        <v>818</v>
      </c>
      <c r="B79" s="29" t="s">
        <v>7</v>
      </c>
      <c r="C79" s="31" t="s">
        <v>578</v>
      </c>
      <c r="D79" s="31" t="s">
        <v>82</v>
      </c>
      <c r="E79" s="32" t="s">
        <v>376</v>
      </c>
      <c r="F79" s="32" t="s">
        <v>32</v>
      </c>
      <c r="G79" s="33">
        <v>280007</v>
      </c>
      <c r="H79" s="34">
        <v>1167.25</v>
      </c>
      <c r="I79" s="35">
        <v>1167.25</v>
      </c>
      <c r="J79" s="36">
        <v>0</v>
      </c>
      <c r="L79" s="51">
        <v>833.75</v>
      </c>
      <c r="M79" s="51">
        <v>3335</v>
      </c>
      <c r="O79" s="30" t="s">
        <v>642</v>
      </c>
      <c r="P79" s="30" t="s">
        <v>643</v>
      </c>
      <c r="Q79" s="30" t="s">
        <v>647</v>
      </c>
      <c r="R79" s="30" t="s">
        <v>594</v>
      </c>
      <c r="S79" s="31" t="s">
        <v>643</v>
      </c>
      <c r="T79" s="32" t="s">
        <v>731</v>
      </c>
    </row>
    <row r="80" spans="1:20" ht="13.5" customHeight="1" x14ac:dyDescent="0.25">
      <c r="A80" s="28" t="s">
        <v>89</v>
      </c>
      <c r="B80" s="29" t="s">
        <v>7</v>
      </c>
      <c r="C80" s="31" t="s">
        <v>579</v>
      </c>
      <c r="D80" s="31" t="s">
        <v>84</v>
      </c>
      <c r="E80" s="32" t="s">
        <v>56</v>
      </c>
      <c r="F80" s="32" t="s">
        <v>32</v>
      </c>
      <c r="G80" s="33">
        <v>30430</v>
      </c>
      <c r="H80" s="34">
        <v>101.5</v>
      </c>
      <c r="I80" s="35">
        <v>101.5</v>
      </c>
      <c r="J80" s="36">
        <v>0</v>
      </c>
      <c r="L80" s="51">
        <f t="shared" ref="L80:L111" si="4">I80/1.12/1.25</f>
        <v>72.499999999999986</v>
      </c>
      <c r="M80" s="51">
        <f t="shared" si="1"/>
        <v>289.99999999999994</v>
      </c>
      <c r="O80" s="30" t="s">
        <v>642</v>
      </c>
      <c r="P80" s="30" t="s">
        <v>643</v>
      </c>
      <c r="Q80" s="30" t="s">
        <v>647</v>
      </c>
      <c r="R80" s="30" t="s">
        <v>594</v>
      </c>
      <c r="S80" s="31" t="s">
        <v>643</v>
      </c>
      <c r="T80" s="32" t="s">
        <v>733</v>
      </c>
    </row>
    <row r="81" spans="1:20" x14ac:dyDescent="0.25">
      <c r="A81" s="28" t="s">
        <v>400</v>
      </c>
      <c r="B81" s="29" t="s">
        <v>7</v>
      </c>
      <c r="C81" s="31" t="s">
        <v>579</v>
      </c>
      <c r="D81" s="31" t="s">
        <v>84</v>
      </c>
      <c r="E81" s="32" t="s">
        <v>374</v>
      </c>
      <c r="F81" s="32" t="s">
        <v>32</v>
      </c>
      <c r="G81" s="33">
        <v>30431</v>
      </c>
      <c r="H81" s="34">
        <v>155.75</v>
      </c>
      <c r="I81" s="35">
        <v>155.75</v>
      </c>
      <c r="J81" s="36">
        <v>0</v>
      </c>
      <c r="L81" s="51">
        <f t="shared" si="4"/>
        <v>111.25</v>
      </c>
      <c r="M81" s="51">
        <f t="shared" si="1"/>
        <v>445</v>
      </c>
      <c r="O81" s="30" t="s">
        <v>642</v>
      </c>
      <c r="P81" s="30" t="s">
        <v>643</v>
      </c>
      <c r="Q81" s="30" t="s">
        <v>647</v>
      </c>
      <c r="R81" s="30" t="s">
        <v>594</v>
      </c>
      <c r="S81" s="31" t="s">
        <v>643</v>
      </c>
      <c r="T81" s="32" t="s">
        <v>733</v>
      </c>
    </row>
    <row r="82" spans="1:20" s="87" customFormat="1" x14ac:dyDescent="0.25">
      <c r="A82" s="28" t="s">
        <v>401</v>
      </c>
      <c r="B82" s="29" t="s">
        <v>7</v>
      </c>
      <c r="C82" s="31" t="s">
        <v>579</v>
      </c>
      <c r="D82" s="31" t="s">
        <v>84</v>
      </c>
      <c r="E82" s="32" t="s">
        <v>378</v>
      </c>
      <c r="F82" s="32" t="s">
        <v>32</v>
      </c>
      <c r="G82" s="33">
        <v>30434</v>
      </c>
      <c r="H82" s="34">
        <v>218.75</v>
      </c>
      <c r="I82" s="35">
        <v>218.75</v>
      </c>
      <c r="J82" s="36">
        <v>0</v>
      </c>
      <c r="K82" s="60"/>
      <c r="L82" s="51">
        <f t="shared" si="4"/>
        <v>156.24999999999997</v>
      </c>
      <c r="M82" s="51">
        <f t="shared" si="1"/>
        <v>624.99999999999989</v>
      </c>
      <c r="N82" s="37"/>
      <c r="O82" s="30" t="s">
        <v>642</v>
      </c>
      <c r="P82" s="30" t="s">
        <v>643</v>
      </c>
      <c r="Q82" s="30" t="s">
        <v>647</v>
      </c>
      <c r="R82" s="30" t="s">
        <v>594</v>
      </c>
      <c r="S82" s="31" t="s">
        <v>643</v>
      </c>
      <c r="T82" s="32" t="s">
        <v>733</v>
      </c>
    </row>
    <row r="83" spans="1:20" x14ac:dyDescent="0.25">
      <c r="A83" s="28" t="s">
        <v>402</v>
      </c>
      <c r="B83" s="29" t="s">
        <v>7</v>
      </c>
      <c r="C83" s="31" t="s">
        <v>579</v>
      </c>
      <c r="D83" s="31" t="s">
        <v>84</v>
      </c>
      <c r="E83" s="32" t="s">
        <v>379</v>
      </c>
      <c r="F83" s="32" t="s">
        <v>32</v>
      </c>
      <c r="G83" s="33">
        <v>30436</v>
      </c>
      <c r="H83" s="34">
        <v>441</v>
      </c>
      <c r="I83" s="35">
        <v>441</v>
      </c>
      <c r="J83" s="36">
        <v>0</v>
      </c>
      <c r="L83" s="51">
        <f t="shared" si="4"/>
        <v>314.99999999999994</v>
      </c>
      <c r="M83" s="51">
        <f t="shared" si="1"/>
        <v>1259.9999999999998</v>
      </c>
      <c r="O83" s="30" t="s">
        <v>642</v>
      </c>
      <c r="P83" s="30" t="s">
        <v>643</v>
      </c>
      <c r="Q83" s="30" t="s">
        <v>647</v>
      </c>
      <c r="R83" s="30" t="s">
        <v>594</v>
      </c>
      <c r="S83" s="31" t="s">
        <v>643</v>
      </c>
      <c r="T83" s="32" t="s">
        <v>733</v>
      </c>
    </row>
    <row r="84" spans="1:20" x14ac:dyDescent="0.25">
      <c r="A84" s="28" t="s">
        <v>87</v>
      </c>
      <c r="B84" s="29" t="s">
        <v>7</v>
      </c>
      <c r="C84" s="31" t="s">
        <v>742</v>
      </c>
      <c r="D84" s="31" t="s">
        <v>84</v>
      </c>
      <c r="E84" s="32" t="s">
        <v>56</v>
      </c>
      <c r="F84" s="32" t="s">
        <v>88</v>
      </c>
      <c r="G84" s="33">
        <v>30450</v>
      </c>
      <c r="H84" s="34">
        <v>466.2</v>
      </c>
      <c r="I84" s="35">
        <v>466.2</v>
      </c>
      <c r="J84" s="36">
        <v>0</v>
      </c>
      <c r="L84" s="51">
        <f t="shared" si="4"/>
        <v>332.99999999999994</v>
      </c>
      <c r="M84" s="51">
        <f t="shared" si="1"/>
        <v>554.99999999999989</v>
      </c>
      <c r="O84" s="30" t="s">
        <v>642</v>
      </c>
      <c r="P84" s="30" t="s">
        <v>643</v>
      </c>
      <c r="Q84" s="30" t="s">
        <v>647</v>
      </c>
      <c r="R84" s="30" t="s">
        <v>594</v>
      </c>
      <c r="S84" s="31" t="s">
        <v>643</v>
      </c>
      <c r="T84" s="32" t="s">
        <v>731</v>
      </c>
    </row>
    <row r="85" spans="1:20" x14ac:dyDescent="0.25">
      <c r="A85" s="28" t="s">
        <v>397</v>
      </c>
      <c r="B85" s="29" t="s">
        <v>7</v>
      </c>
      <c r="C85" s="31" t="s">
        <v>742</v>
      </c>
      <c r="D85" s="31" t="s">
        <v>84</v>
      </c>
      <c r="E85" s="32" t="s">
        <v>374</v>
      </c>
      <c r="F85" s="32" t="s">
        <v>377</v>
      </c>
      <c r="G85" s="33">
        <v>30451</v>
      </c>
      <c r="H85" s="34">
        <v>466.2</v>
      </c>
      <c r="I85" s="35">
        <v>466.2</v>
      </c>
      <c r="J85" s="36">
        <v>0</v>
      </c>
      <c r="L85" s="51">
        <f t="shared" si="4"/>
        <v>332.99999999999994</v>
      </c>
      <c r="M85" s="51">
        <f t="shared" si="1"/>
        <v>1109.9999999999998</v>
      </c>
      <c r="O85" s="30" t="s">
        <v>642</v>
      </c>
      <c r="P85" s="30" t="s">
        <v>643</v>
      </c>
      <c r="Q85" s="30" t="s">
        <v>647</v>
      </c>
      <c r="R85" s="30" t="s">
        <v>594</v>
      </c>
      <c r="S85" s="31" t="s">
        <v>643</v>
      </c>
      <c r="T85" s="32" t="s">
        <v>731</v>
      </c>
    </row>
    <row r="86" spans="1:20" x14ac:dyDescent="0.25">
      <c r="A86" s="28" t="s">
        <v>398</v>
      </c>
      <c r="B86" s="29" t="s">
        <v>7</v>
      </c>
      <c r="C86" s="31" t="s">
        <v>742</v>
      </c>
      <c r="D86" s="31" t="s">
        <v>84</v>
      </c>
      <c r="E86" s="32" t="s">
        <v>378</v>
      </c>
      <c r="F86" s="32" t="s">
        <v>377</v>
      </c>
      <c r="G86" s="33">
        <v>30454</v>
      </c>
      <c r="H86" s="34">
        <v>739.2</v>
      </c>
      <c r="I86" s="35">
        <v>739.2</v>
      </c>
      <c r="J86" s="36">
        <v>0</v>
      </c>
      <c r="L86" s="51">
        <f t="shared" si="4"/>
        <v>528</v>
      </c>
      <c r="M86" s="51">
        <f t="shared" si="1"/>
        <v>1760.0000000000002</v>
      </c>
      <c r="O86" s="30" t="s">
        <v>642</v>
      </c>
      <c r="P86" s="30" t="s">
        <v>643</v>
      </c>
      <c r="Q86" s="30" t="s">
        <v>647</v>
      </c>
      <c r="R86" s="30" t="s">
        <v>594</v>
      </c>
      <c r="S86" s="31" t="s">
        <v>643</v>
      </c>
      <c r="T86" s="32" t="s">
        <v>731</v>
      </c>
    </row>
    <row r="87" spans="1:20" x14ac:dyDescent="0.25">
      <c r="A87" s="28" t="s">
        <v>399</v>
      </c>
      <c r="B87" s="29" t="s">
        <v>7</v>
      </c>
      <c r="C87" s="31" t="s">
        <v>742</v>
      </c>
      <c r="D87" s="31" t="s">
        <v>84</v>
      </c>
      <c r="E87" s="32" t="s">
        <v>379</v>
      </c>
      <c r="F87" s="32" t="s">
        <v>377</v>
      </c>
      <c r="G87" s="33">
        <v>30456</v>
      </c>
      <c r="H87" s="34">
        <v>1134</v>
      </c>
      <c r="I87" s="35">
        <v>1134</v>
      </c>
      <c r="J87" s="36">
        <v>0</v>
      </c>
      <c r="L87" s="51">
        <f t="shared" si="4"/>
        <v>809.99999999999989</v>
      </c>
      <c r="M87" s="51">
        <f t="shared" si="1"/>
        <v>2699.9999999999995</v>
      </c>
      <c r="O87" s="30" t="s">
        <v>642</v>
      </c>
      <c r="P87" s="30" t="s">
        <v>643</v>
      </c>
      <c r="Q87" s="30" t="s">
        <v>647</v>
      </c>
      <c r="R87" s="30" t="s">
        <v>594</v>
      </c>
      <c r="S87" s="31" t="s">
        <v>643</v>
      </c>
      <c r="T87" s="32" t="s">
        <v>731</v>
      </c>
    </row>
    <row r="88" spans="1:20" ht="40.799999999999997" x14ac:dyDescent="0.25">
      <c r="A88" s="28" t="s">
        <v>540</v>
      </c>
      <c r="B88" s="29" t="s">
        <v>86</v>
      </c>
      <c r="C88" s="31" t="s">
        <v>539</v>
      </c>
      <c r="D88" s="31" t="s">
        <v>545</v>
      </c>
      <c r="E88" s="89" t="s">
        <v>56</v>
      </c>
      <c r="F88" s="32" t="s">
        <v>83</v>
      </c>
      <c r="G88" s="33">
        <v>109460</v>
      </c>
      <c r="H88" s="34">
        <v>508.2</v>
      </c>
      <c r="I88" s="35">
        <v>508.2</v>
      </c>
      <c r="J88" s="36">
        <v>0</v>
      </c>
      <c r="L88" s="51">
        <f t="shared" si="4"/>
        <v>362.99999999999994</v>
      </c>
      <c r="M88" s="51">
        <f t="shared" si="1"/>
        <v>3629.9999999999995</v>
      </c>
      <c r="O88" s="30" t="s">
        <v>648</v>
      </c>
      <c r="P88" s="30" t="s">
        <v>643</v>
      </c>
      <c r="Q88" s="30" t="s">
        <v>665</v>
      </c>
      <c r="R88" s="30" t="s">
        <v>595</v>
      </c>
      <c r="S88" s="31" t="s">
        <v>643</v>
      </c>
      <c r="T88" s="32" t="s">
        <v>735</v>
      </c>
    </row>
    <row r="89" spans="1:20" ht="40.799999999999997" x14ac:dyDescent="0.25">
      <c r="A89" s="28" t="s">
        <v>541</v>
      </c>
      <c r="B89" s="29" t="s">
        <v>86</v>
      </c>
      <c r="C89" s="31" t="s">
        <v>539</v>
      </c>
      <c r="D89" s="31" t="s">
        <v>545</v>
      </c>
      <c r="E89" s="89" t="s">
        <v>374</v>
      </c>
      <c r="F89" s="32" t="s">
        <v>83</v>
      </c>
      <c r="G89" s="33">
        <v>109461</v>
      </c>
      <c r="H89" s="34">
        <v>764.4</v>
      </c>
      <c r="I89" s="35">
        <v>764.4</v>
      </c>
      <c r="J89" s="36">
        <v>0</v>
      </c>
      <c r="L89" s="51">
        <f t="shared" si="4"/>
        <v>545.99999999999989</v>
      </c>
      <c r="M89" s="51">
        <f t="shared" si="1"/>
        <v>5459.9999999999991</v>
      </c>
      <c r="O89" s="30" t="s">
        <v>648</v>
      </c>
      <c r="P89" s="30" t="s">
        <v>643</v>
      </c>
      <c r="Q89" s="30" t="s">
        <v>665</v>
      </c>
      <c r="R89" s="30" t="s">
        <v>595</v>
      </c>
      <c r="S89" s="31" t="s">
        <v>643</v>
      </c>
      <c r="T89" s="32" t="s">
        <v>735</v>
      </c>
    </row>
    <row r="90" spans="1:20" ht="40.799999999999997" x14ac:dyDescent="0.25">
      <c r="A90" s="28" t="s">
        <v>542</v>
      </c>
      <c r="B90" s="29" t="s">
        <v>86</v>
      </c>
      <c r="C90" s="31" t="s">
        <v>539</v>
      </c>
      <c r="D90" s="31" t="s">
        <v>545</v>
      </c>
      <c r="E90" s="89" t="s">
        <v>385</v>
      </c>
      <c r="F90" s="32" t="s">
        <v>83</v>
      </c>
      <c r="G90" s="33">
        <v>109462</v>
      </c>
      <c r="H90" s="34">
        <v>1036</v>
      </c>
      <c r="I90" s="35">
        <v>1036</v>
      </c>
      <c r="J90" s="36">
        <v>0</v>
      </c>
      <c r="L90" s="51">
        <f t="shared" si="4"/>
        <v>739.99999999999989</v>
      </c>
      <c r="M90" s="51">
        <f t="shared" si="1"/>
        <v>7399.9999999999982</v>
      </c>
      <c r="O90" s="30" t="s">
        <v>648</v>
      </c>
      <c r="P90" s="30" t="s">
        <v>643</v>
      </c>
      <c r="Q90" s="30" t="s">
        <v>665</v>
      </c>
      <c r="R90" s="30" t="s">
        <v>595</v>
      </c>
      <c r="S90" s="31" t="s">
        <v>643</v>
      </c>
      <c r="T90" s="32" t="s">
        <v>735</v>
      </c>
    </row>
    <row r="91" spans="1:20" ht="40.799999999999997" x14ac:dyDescent="0.25">
      <c r="A91" s="28" t="s">
        <v>543</v>
      </c>
      <c r="B91" s="29" t="s">
        <v>86</v>
      </c>
      <c r="C91" s="31" t="s">
        <v>539</v>
      </c>
      <c r="D91" s="31" t="s">
        <v>545</v>
      </c>
      <c r="E91" s="89" t="s">
        <v>561</v>
      </c>
      <c r="F91" s="32" t="s">
        <v>83</v>
      </c>
      <c r="G91" s="33">
        <v>109463</v>
      </c>
      <c r="H91" s="34">
        <v>1418.2</v>
      </c>
      <c r="I91" s="35">
        <v>1418.2</v>
      </c>
      <c r="J91" s="36">
        <v>0</v>
      </c>
      <c r="L91" s="51">
        <f t="shared" si="4"/>
        <v>1013</v>
      </c>
      <c r="M91" s="51">
        <f t="shared" si="1"/>
        <v>10130</v>
      </c>
      <c r="O91" s="30" t="s">
        <v>648</v>
      </c>
      <c r="P91" s="30" t="s">
        <v>643</v>
      </c>
      <c r="Q91" s="30" t="s">
        <v>665</v>
      </c>
      <c r="R91" s="30" t="s">
        <v>595</v>
      </c>
      <c r="S91" s="31" t="s">
        <v>643</v>
      </c>
      <c r="T91" s="32" t="s">
        <v>735</v>
      </c>
    </row>
    <row r="92" spans="1:20" ht="40.799999999999997" x14ac:dyDescent="0.25">
      <c r="A92" s="28" t="s">
        <v>544</v>
      </c>
      <c r="B92" s="29" t="s">
        <v>86</v>
      </c>
      <c r="C92" s="31" t="s">
        <v>539</v>
      </c>
      <c r="D92" s="31" t="s">
        <v>545</v>
      </c>
      <c r="E92" s="89" t="s">
        <v>379</v>
      </c>
      <c r="F92" s="32" t="s">
        <v>83</v>
      </c>
      <c r="G92" s="33">
        <v>109464</v>
      </c>
      <c r="H92" s="34">
        <v>2039.8</v>
      </c>
      <c r="I92" s="35">
        <v>2039.8</v>
      </c>
      <c r="J92" s="36">
        <v>0</v>
      </c>
      <c r="L92" s="51">
        <f t="shared" si="4"/>
        <v>1456.9999999999998</v>
      </c>
      <c r="M92" s="51">
        <f t="shared" si="1"/>
        <v>14569.999999999998</v>
      </c>
      <c r="O92" s="30" t="s">
        <v>648</v>
      </c>
      <c r="P92" s="30" t="s">
        <v>643</v>
      </c>
      <c r="Q92" s="30" t="s">
        <v>665</v>
      </c>
      <c r="R92" s="30" t="s">
        <v>595</v>
      </c>
      <c r="S92" s="31" t="s">
        <v>643</v>
      </c>
      <c r="T92" s="32" t="s">
        <v>735</v>
      </c>
    </row>
    <row r="93" spans="1:20" ht="40.799999999999997" x14ac:dyDescent="0.25">
      <c r="A93" s="28" t="s">
        <v>90</v>
      </c>
      <c r="B93" s="29" t="s">
        <v>86</v>
      </c>
      <c r="C93" s="31" t="s">
        <v>743</v>
      </c>
      <c r="D93" s="31" t="s">
        <v>92</v>
      </c>
      <c r="E93" s="32" t="s">
        <v>56</v>
      </c>
      <c r="F93" s="32" t="s">
        <v>83</v>
      </c>
      <c r="G93" s="33">
        <v>24501</v>
      </c>
      <c r="H93" s="34">
        <v>728</v>
      </c>
      <c r="I93" s="35">
        <v>728</v>
      </c>
      <c r="J93" s="36">
        <v>0</v>
      </c>
      <c r="L93" s="51">
        <f t="shared" si="4"/>
        <v>519.99999999999989</v>
      </c>
      <c r="M93" s="51">
        <f t="shared" si="1"/>
        <v>5199.9999999999982</v>
      </c>
      <c r="O93" s="30" t="s">
        <v>648</v>
      </c>
      <c r="P93" s="30" t="s">
        <v>643</v>
      </c>
      <c r="Q93" s="30" t="s">
        <v>665</v>
      </c>
      <c r="R93" s="30" t="s">
        <v>595</v>
      </c>
      <c r="S93" s="31" t="s">
        <v>643</v>
      </c>
      <c r="T93" s="32" t="s">
        <v>735</v>
      </c>
    </row>
    <row r="94" spans="1:20" ht="40.799999999999997" x14ac:dyDescent="0.25">
      <c r="A94" s="28" t="s">
        <v>403</v>
      </c>
      <c r="B94" s="29" t="s">
        <v>86</v>
      </c>
      <c r="C94" s="31" t="s">
        <v>743</v>
      </c>
      <c r="D94" s="31" t="s">
        <v>92</v>
      </c>
      <c r="E94" s="32" t="s">
        <v>374</v>
      </c>
      <c r="F94" s="32" t="s">
        <v>83</v>
      </c>
      <c r="G94" s="33">
        <v>24502</v>
      </c>
      <c r="H94" s="34">
        <v>1456</v>
      </c>
      <c r="I94" s="35">
        <v>1456</v>
      </c>
      <c r="J94" s="36">
        <v>0</v>
      </c>
      <c r="L94" s="51">
        <f t="shared" si="4"/>
        <v>1039.9999999999998</v>
      </c>
      <c r="M94" s="51">
        <f>L94/SUBSTITUTE(F94,"ks","")*100</f>
        <v>10399.999999999996</v>
      </c>
      <c r="O94" s="30" t="s">
        <v>648</v>
      </c>
      <c r="P94" s="30" t="s">
        <v>643</v>
      </c>
      <c r="Q94" s="30" t="s">
        <v>665</v>
      </c>
      <c r="R94" s="30" t="s">
        <v>595</v>
      </c>
      <c r="S94" s="31" t="s">
        <v>643</v>
      </c>
      <c r="T94" s="32" t="s">
        <v>735</v>
      </c>
    </row>
    <row r="95" spans="1:20" ht="40.799999999999997" x14ac:dyDescent="0.25">
      <c r="A95" s="28" t="s">
        <v>404</v>
      </c>
      <c r="B95" s="29" t="s">
        <v>86</v>
      </c>
      <c r="C95" s="31" t="s">
        <v>743</v>
      </c>
      <c r="D95" s="31" t="s">
        <v>92</v>
      </c>
      <c r="E95" s="32" t="s">
        <v>378</v>
      </c>
      <c r="F95" s="32" t="s">
        <v>83</v>
      </c>
      <c r="G95" s="33">
        <v>24503</v>
      </c>
      <c r="H95" s="34">
        <v>2912</v>
      </c>
      <c r="I95" s="35">
        <v>2912</v>
      </c>
      <c r="J95" s="36">
        <v>0</v>
      </c>
      <c r="L95" s="51">
        <f t="shared" si="4"/>
        <v>2079.9999999999995</v>
      </c>
      <c r="M95" s="51">
        <f>L95/SUBSTITUTE(F95,"ks","")*100</f>
        <v>20799.999999999993</v>
      </c>
      <c r="O95" s="30" t="s">
        <v>648</v>
      </c>
      <c r="P95" s="30" t="s">
        <v>643</v>
      </c>
      <c r="Q95" s="30" t="s">
        <v>665</v>
      </c>
      <c r="R95" s="30" t="s">
        <v>595</v>
      </c>
      <c r="S95" s="31" t="s">
        <v>643</v>
      </c>
      <c r="T95" s="32" t="s">
        <v>735</v>
      </c>
    </row>
    <row r="96" spans="1:20" ht="40.799999999999997" x14ac:dyDescent="0.25">
      <c r="A96" s="28" t="s">
        <v>93</v>
      </c>
      <c r="B96" s="29" t="s">
        <v>86</v>
      </c>
      <c r="C96" s="31" t="s">
        <v>744</v>
      </c>
      <c r="D96" s="31" t="s">
        <v>92</v>
      </c>
      <c r="E96" s="32" t="s">
        <v>94</v>
      </c>
      <c r="F96" s="32" t="s">
        <v>83</v>
      </c>
      <c r="G96" s="33">
        <v>30991</v>
      </c>
      <c r="H96" s="34">
        <v>550.20000000000005</v>
      </c>
      <c r="I96" s="35">
        <v>550.20000000000005</v>
      </c>
      <c r="J96" s="36">
        <v>0</v>
      </c>
      <c r="L96" s="51">
        <f t="shared" si="4"/>
        <v>393</v>
      </c>
      <c r="M96" s="51">
        <f t="shared" si="1"/>
        <v>3929.9999999999995</v>
      </c>
      <c r="O96" s="30" t="s">
        <v>648</v>
      </c>
      <c r="P96" s="30" t="s">
        <v>643</v>
      </c>
      <c r="Q96" s="30" t="s">
        <v>665</v>
      </c>
      <c r="R96" s="30" t="s">
        <v>595</v>
      </c>
      <c r="S96" s="31" t="s">
        <v>643</v>
      </c>
      <c r="T96" s="32" t="s">
        <v>735</v>
      </c>
    </row>
    <row r="97" spans="1:20" ht="40.799999999999997" x14ac:dyDescent="0.25">
      <c r="A97" s="28" t="s">
        <v>405</v>
      </c>
      <c r="B97" s="29" t="s">
        <v>86</v>
      </c>
      <c r="C97" s="31" t="s">
        <v>744</v>
      </c>
      <c r="D97" s="31" t="s">
        <v>92</v>
      </c>
      <c r="E97" s="32" t="s">
        <v>380</v>
      </c>
      <c r="F97" s="32" t="s">
        <v>83</v>
      </c>
      <c r="G97" s="33">
        <v>30992</v>
      </c>
      <c r="H97" s="34">
        <v>908.6</v>
      </c>
      <c r="I97" s="35">
        <v>908.6</v>
      </c>
      <c r="J97" s="36">
        <v>0</v>
      </c>
      <c r="L97" s="51">
        <f t="shared" si="4"/>
        <v>648.99999999999989</v>
      </c>
      <c r="M97" s="51">
        <f t="shared" si="1"/>
        <v>6489.9999999999991</v>
      </c>
      <c r="O97" s="30" t="s">
        <v>648</v>
      </c>
      <c r="P97" s="30" t="s">
        <v>643</v>
      </c>
      <c r="Q97" s="30" t="s">
        <v>665</v>
      </c>
      <c r="R97" s="30" t="s">
        <v>595</v>
      </c>
      <c r="S97" s="31" t="s">
        <v>643</v>
      </c>
      <c r="T97" s="32" t="s">
        <v>735</v>
      </c>
    </row>
    <row r="98" spans="1:20" ht="40.799999999999997" x14ac:dyDescent="0.25">
      <c r="A98" s="28" t="s">
        <v>762</v>
      </c>
      <c r="B98" s="29" t="s">
        <v>86</v>
      </c>
      <c r="C98" s="31" t="s">
        <v>744</v>
      </c>
      <c r="D98" s="31" t="s">
        <v>92</v>
      </c>
      <c r="E98" s="32" t="s">
        <v>763</v>
      </c>
      <c r="F98" s="32" t="s">
        <v>83</v>
      </c>
      <c r="G98" s="33">
        <v>30993</v>
      </c>
      <c r="H98" s="34">
        <v>2584.4</v>
      </c>
      <c r="I98" s="35">
        <v>2584.4</v>
      </c>
      <c r="J98" s="36">
        <v>0</v>
      </c>
      <c r="L98" s="51">
        <f t="shared" si="4"/>
        <v>1846</v>
      </c>
      <c r="M98" s="51">
        <f t="shared" si="1"/>
        <v>18460</v>
      </c>
      <c r="O98" s="30" t="s">
        <v>648</v>
      </c>
      <c r="P98" s="30" t="s">
        <v>643</v>
      </c>
      <c r="Q98" s="30"/>
      <c r="R98" s="30"/>
      <c r="S98" s="31" t="s">
        <v>643</v>
      </c>
      <c r="T98" s="32" t="s">
        <v>735</v>
      </c>
    </row>
    <row r="99" spans="1:20" ht="40.799999999999997" x14ac:dyDescent="0.25">
      <c r="A99" s="28" t="s">
        <v>549</v>
      </c>
      <c r="B99" s="29" t="s">
        <v>86</v>
      </c>
      <c r="C99" s="31" t="s">
        <v>745</v>
      </c>
      <c r="D99" s="31" t="s">
        <v>545</v>
      </c>
      <c r="E99" s="32" t="s">
        <v>56</v>
      </c>
      <c r="F99" s="32" t="s">
        <v>83</v>
      </c>
      <c r="G99" s="33">
        <v>32640</v>
      </c>
      <c r="H99" s="34">
        <v>728</v>
      </c>
      <c r="I99" s="35">
        <v>728</v>
      </c>
      <c r="J99" s="36">
        <v>0</v>
      </c>
      <c r="L99" s="51">
        <f t="shared" si="4"/>
        <v>519.99999999999989</v>
      </c>
      <c r="M99" s="51">
        <f t="shared" si="1"/>
        <v>5199.9999999999982</v>
      </c>
      <c r="O99" s="30" t="s">
        <v>648</v>
      </c>
      <c r="P99" s="30" t="s">
        <v>643</v>
      </c>
      <c r="Q99" s="30" t="s">
        <v>665</v>
      </c>
      <c r="R99" s="30" t="s">
        <v>595</v>
      </c>
      <c r="S99" s="31" t="s">
        <v>643</v>
      </c>
      <c r="T99" s="32" t="s">
        <v>735</v>
      </c>
    </row>
    <row r="100" spans="1:20" ht="40.799999999999997" x14ac:dyDescent="0.25">
      <c r="A100" s="28" t="s">
        <v>550</v>
      </c>
      <c r="B100" s="29" t="s">
        <v>86</v>
      </c>
      <c r="C100" s="31" t="s">
        <v>745</v>
      </c>
      <c r="D100" s="31" t="s">
        <v>545</v>
      </c>
      <c r="E100" s="32" t="s">
        <v>515</v>
      </c>
      <c r="F100" s="32" t="s">
        <v>83</v>
      </c>
      <c r="G100" s="33">
        <v>32641</v>
      </c>
      <c r="H100" s="34">
        <v>1136.8</v>
      </c>
      <c r="I100" s="35">
        <v>1136.8</v>
      </c>
      <c r="J100" s="36">
        <v>0</v>
      </c>
      <c r="L100" s="51">
        <f t="shared" si="4"/>
        <v>811.99999999999989</v>
      </c>
      <c r="M100" s="51">
        <f t="shared" si="1"/>
        <v>8119.9999999999991</v>
      </c>
      <c r="O100" s="30" t="s">
        <v>648</v>
      </c>
      <c r="P100" s="30" t="s">
        <v>643</v>
      </c>
      <c r="Q100" s="30" t="s">
        <v>665</v>
      </c>
      <c r="R100" s="30" t="s">
        <v>595</v>
      </c>
      <c r="S100" s="31" t="s">
        <v>643</v>
      </c>
      <c r="T100" s="32" t="s">
        <v>735</v>
      </c>
    </row>
    <row r="101" spans="1:20" ht="40.799999999999997" x14ac:dyDescent="0.25">
      <c r="A101" s="28" t="s">
        <v>551</v>
      </c>
      <c r="B101" s="29" t="s">
        <v>86</v>
      </c>
      <c r="C101" s="31" t="s">
        <v>745</v>
      </c>
      <c r="D101" s="31" t="s">
        <v>545</v>
      </c>
      <c r="E101" s="32" t="s">
        <v>546</v>
      </c>
      <c r="F101" s="32" t="s">
        <v>83</v>
      </c>
      <c r="G101" s="33">
        <v>32642</v>
      </c>
      <c r="H101" s="34">
        <v>1913.8</v>
      </c>
      <c r="I101" s="35">
        <v>1913.8</v>
      </c>
      <c r="J101" s="36">
        <v>0</v>
      </c>
      <c r="L101" s="51">
        <f t="shared" si="4"/>
        <v>1366.9999999999998</v>
      </c>
      <c r="M101" s="51">
        <f t="shared" si="1"/>
        <v>13669.999999999998</v>
      </c>
      <c r="O101" s="30" t="s">
        <v>648</v>
      </c>
      <c r="P101" s="30" t="s">
        <v>643</v>
      </c>
      <c r="Q101" s="30" t="s">
        <v>665</v>
      </c>
      <c r="R101" s="30" t="s">
        <v>595</v>
      </c>
      <c r="S101" s="31" t="s">
        <v>643</v>
      </c>
      <c r="T101" s="32" t="s">
        <v>735</v>
      </c>
    </row>
    <row r="102" spans="1:20" ht="40.799999999999997" x14ac:dyDescent="0.25">
      <c r="A102" s="28" t="s">
        <v>552</v>
      </c>
      <c r="B102" s="29" t="s">
        <v>86</v>
      </c>
      <c r="C102" s="31" t="s">
        <v>745</v>
      </c>
      <c r="D102" s="31" t="s">
        <v>545</v>
      </c>
      <c r="E102" s="32" t="s">
        <v>548</v>
      </c>
      <c r="F102" s="32" t="s">
        <v>83</v>
      </c>
      <c r="G102" s="33">
        <v>32643</v>
      </c>
      <c r="H102" s="34">
        <v>3157</v>
      </c>
      <c r="I102" s="35">
        <v>3157</v>
      </c>
      <c r="J102" s="36">
        <v>0</v>
      </c>
      <c r="L102" s="51">
        <f t="shared" si="4"/>
        <v>2254.9999999999995</v>
      </c>
      <c r="M102" s="51">
        <f t="shared" si="1"/>
        <v>22549.999999999993</v>
      </c>
      <c r="O102" s="30" t="s">
        <v>648</v>
      </c>
      <c r="P102" s="30" t="s">
        <v>643</v>
      </c>
      <c r="Q102" s="30" t="s">
        <v>665</v>
      </c>
      <c r="R102" s="30" t="s">
        <v>595</v>
      </c>
      <c r="S102" s="31" t="s">
        <v>643</v>
      </c>
      <c r="T102" s="32" t="s">
        <v>735</v>
      </c>
    </row>
    <row r="103" spans="1:20" ht="40.799999999999997" x14ac:dyDescent="0.25">
      <c r="A103" s="28" t="s">
        <v>553</v>
      </c>
      <c r="B103" s="29" t="s">
        <v>86</v>
      </c>
      <c r="C103" s="31" t="s">
        <v>745</v>
      </c>
      <c r="D103" s="31" t="s">
        <v>545</v>
      </c>
      <c r="E103" s="32" t="s">
        <v>547</v>
      </c>
      <c r="F103" s="32" t="s">
        <v>83</v>
      </c>
      <c r="G103" s="33">
        <v>32644</v>
      </c>
      <c r="H103" s="34">
        <v>4130</v>
      </c>
      <c r="I103" s="35">
        <v>4130</v>
      </c>
      <c r="J103" s="36">
        <v>0</v>
      </c>
      <c r="L103" s="51">
        <f t="shared" si="4"/>
        <v>2949.9999999999995</v>
      </c>
      <c r="M103" s="51">
        <f t="shared" si="1"/>
        <v>29499.999999999993</v>
      </c>
      <c r="O103" s="30" t="s">
        <v>648</v>
      </c>
      <c r="P103" s="30" t="s">
        <v>643</v>
      </c>
      <c r="Q103" s="30" t="s">
        <v>665</v>
      </c>
      <c r="R103" s="30" t="s">
        <v>595</v>
      </c>
      <c r="S103" s="31" t="s">
        <v>643</v>
      </c>
      <c r="T103" s="32" t="s">
        <v>735</v>
      </c>
    </row>
    <row r="104" spans="1:20" ht="40.799999999999997" x14ac:dyDescent="0.25">
      <c r="A104" s="28" t="s">
        <v>95</v>
      </c>
      <c r="B104" s="29" t="s">
        <v>86</v>
      </c>
      <c r="C104" s="31" t="s">
        <v>739</v>
      </c>
      <c r="D104" s="31" t="s">
        <v>96</v>
      </c>
      <c r="E104" s="32" t="s">
        <v>56</v>
      </c>
      <c r="F104" s="32" t="s">
        <v>97</v>
      </c>
      <c r="G104" s="33">
        <v>20254</v>
      </c>
      <c r="H104" s="34">
        <v>1584.8</v>
      </c>
      <c r="I104" s="35">
        <v>1584.8</v>
      </c>
      <c r="J104" s="36">
        <v>0</v>
      </c>
      <c r="L104" s="51">
        <f t="shared" si="4"/>
        <v>1131.9999999999998</v>
      </c>
      <c r="M104" s="51">
        <f t="shared" si="1"/>
        <v>5659.9999999999991</v>
      </c>
      <c r="O104" s="30" t="s">
        <v>648</v>
      </c>
      <c r="P104" s="30" t="s">
        <v>643</v>
      </c>
      <c r="Q104" s="30" t="s">
        <v>652</v>
      </c>
      <c r="R104" s="30" t="s">
        <v>596</v>
      </c>
      <c r="S104" s="31" t="s">
        <v>643</v>
      </c>
      <c r="T104" s="32" t="s">
        <v>731</v>
      </c>
    </row>
    <row r="105" spans="1:20" ht="40.799999999999997" x14ac:dyDescent="0.25">
      <c r="A105" s="28" t="s">
        <v>406</v>
      </c>
      <c r="B105" s="29" t="s">
        <v>86</v>
      </c>
      <c r="C105" s="31" t="s">
        <v>739</v>
      </c>
      <c r="D105" s="31" t="s">
        <v>96</v>
      </c>
      <c r="E105" s="32" t="s">
        <v>374</v>
      </c>
      <c r="F105" s="32" t="s">
        <v>97</v>
      </c>
      <c r="G105" s="33">
        <v>20255</v>
      </c>
      <c r="H105" s="34">
        <v>2531.1999999999998</v>
      </c>
      <c r="I105" s="35">
        <v>2531.1999999999998</v>
      </c>
      <c r="J105" s="36">
        <v>0</v>
      </c>
      <c r="L105" s="51">
        <f t="shared" si="4"/>
        <v>1807.9999999999995</v>
      </c>
      <c r="M105" s="51">
        <f t="shared" ref="M105:M111" si="5">L105/SUBSTITUTE(F105,"ks","")*100</f>
        <v>9039.9999999999982</v>
      </c>
      <c r="O105" s="30" t="s">
        <v>648</v>
      </c>
      <c r="P105" s="30" t="s">
        <v>643</v>
      </c>
      <c r="Q105" s="30" t="s">
        <v>652</v>
      </c>
      <c r="R105" s="30" t="s">
        <v>596</v>
      </c>
      <c r="S105" s="31" t="s">
        <v>643</v>
      </c>
      <c r="T105" s="32" t="s">
        <v>731</v>
      </c>
    </row>
    <row r="106" spans="1:20" ht="40.799999999999997" x14ac:dyDescent="0.25">
      <c r="A106" s="28" t="s">
        <v>104</v>
      </c>
      <c r="B106" s="29" t="s">
        <v>86</v>
      </c>
      <c r="C106" s="31" t="s">
        <v>746</v>
      </c>
      <c r="D106" s="31" t="s">
        <v>105</v>
      </c>
      <c r="E106" s="32" t="s">
        <v>56</v>
      </c>
      <c r="F106" s="32" t="s">
        <v>83</v>
      </c>
      <c r="G106" s="33" t="s">
        <v>106</v>
      </c>
      <c r="H106" s="34">
        <v>1164.8</v>
      </c>
      <c r="I106" s="35">
        <v>1164.8</v>
      </c>
      <c r="J106" s="36">
        <v>0</v>
      </c>
      <c r="L106" s="51">
        <f t="shared" si="4"/>
        <v>831.99999999999977</v>
      </c>
      <c r="M106" s="51">
        <f>L106/SUBSTITUTE(F106,"ks","")*100</f>
        <v>8319.9999999999982</v>
      </c>
      <c r="O106" s="30" t="s">
        <v>648</v>
      </c>
      <c r="P106" s="30" t="s">
        <v>643</v>
      </c>
      <c r="Q106" s="30" t="s">
        <v>653</v>
      </c>
      <c r="R106" s="30" t="s">
        <v>597</v>
      </c>
      <c r="S106" s="31" t="s">
        <v>643</v>
      </c>
      <c r="T106" s="32" t="s">
        <v>735</v>
      </c>
    </row>
    <row r="107" spans="1:20" ht="40.799999999999997" x14ac:dyDescent="0.25">
      <c r="A107" s="28" t="s">
        <v>407</v>
      </c>
      <c r="B107" s="29" t="s">
        <v>86</v>
      </c>
      <c r="C107" s="31" t="s">
        <v>746</v>
      </c>
      <c r="D107" s="31" t="s">
        <v>105</v>
      </c>
      <c r="E107" s="32" t="s">
        <v>374</v>
      </c>
      <c r="F107" s="32" t="s">
        <v>83</v>
      </c>
      <c r="G107" s="33">
        <v>20706</v>
      </c>
      <c r="H107" s="34">
        <v>2329.6</v>
      </c>
      <c r="I107" s="35">
        <v>2329.6</v>
      </c>
      <c r="J107" s="36">
        <v>0</v>
      </c>
      <c r="L107" s="51">
        <f t="shared" si="4"/>
        <v>1663.9999999999995</v>
      </c>
      <c r="M107" s="51">
        <f>L107/SUBSTITUTE(F107,"ks","")*100</f>
        <v>16639.999999999996</v>
      </c>
      <c r="O107" s="30" t="s">
        <v>648</v>
      </c>
      <c r="P107" s="30" t="s">
        <v>643</v>
      </c>
      <c r="Q107" s="30" t="s">
        <v>653</v>
      </c>
      <c r="R107" s="30" t="s">
        <v>597</v>
      </c>
      <c r="S107" s="31" t="s">
        <v>643</v>
      </c>
      <c r="T107" s="32" t="s">
        <v>735</v>
      </c>
    </row>
    <row r="108" spans="1:20" ht="40.799999999999997" x14ac:dyDescent="0.25">
      <c r="A108" s="28" t="s">
        <v>408</v>
      </c>
      <c r="B108" s="29" t="s">
        <v>86</v>
      </c>
      <c r="C108" s="31" t="s">
        <v>746</v>
      </c>
      <c r="D108" s="31" t="s">
        <v>105</v>
      </c>
      <c r="E108" s="32" t="s">
        <v>378</v>
      </c>
      <c r="F108" s="32" t="s">
        <v>83</v>
      </c>
      <c r="G108" s="33">
        <v>20707</v>
      </c>
      <c r="H108" s="34">
        <v>4659.2</v>
      </c>
      <c r="I108" s="35">
        <v>4659.2</v>
      </c>
      <c r="J108" s="36">
        <v>0</v>
      </c>
      <c r="L108" s="51">
        <f t="shared" si="4"/>
        <v>3327.9999999999991</v>
      </c>
      <c r="M108" s="51">
        <f>L108/SUBSTITUTE(F108,"ks","")*100</f>
        <v>33279.999999999993</v>
      </c>
      <c r="O108" s="30" t="s">
        <v>648</v>
      </c>
      <c r="P108" s="30" t="s">
        <v>643</v>
      </c>
      <c r="Q108" s="30" t="s">
        <v>653</v>
      </c>
      <c r="R108" s="30" t="s">
        <v>597</v>
      </c>
      <c r="S108" s="31" t="s">
        <v>643</v>
      </c>
      <c r="T108" s="32" t="s">
        <v>735</v>
      </c>
    </row>
    <row r="109" spans="1:20" ht="40.799999999999997" x14ac:dyDescent="0.25">
      <c r="A109" s="28" t="s">
        <v>98</v>
      </c>
      <c r="B109" s="29" t="s">
        <v>86</v>
      </c>
      <c r="C109" s="31" t="s">
        <v>746</v>
      </c>
      <c r="D109" s="31" t="s">
        <v>381</v>
      </c>
      <c r="E109" s="32" t="s">
        <v>100</v>
      </c>
      <c r="F109" s="32" t="s">
        <v>83</v>
      </c>
      <c r="G109" s="33" t="s">
        <v>101</v>
      </c>
      <c r="H109" s="34">
        <v>757.12</v>
      </c>
      <c r="I109" s="35">
        <v>757.12</v>
      </c>
      <c r="J109" s="36">
        <v>0</v>
      </c>
      <c r="L109" s="51">
        <f t="shared" si="4"/>
        <v>540.79999999999995</v>
      </c>
      <c r="M109" s="51">
        <f>L109/SUBSTITUTE(F109,"ks","")*100</f>
        <v>5408</v>
      </c>
      <c r="O109" s="30" t="s">
        <v>648</v>
      </c>
      <c r="P109" s="30" t="s">
        <v>643</v>
      </c>
      <c r="Q109" s="30" t="s">
        <v>653</v>
      </c>
      <c r="R109" s="30" t="s">
        <v>597</v>
      </c>
      <c r="S109" s="31" t="s">
        <v>643</v>
      </c>
      <c r="T109" s="32" t="s">
        <v>735</v>
      </c>
    </row>
    <row r="110" spans="1:20" ht="40.799999999999997" x14ac:dyDescent="0.25">
      <c r="A110" s="28" t="s">
        <v>102</v>
      </c>
      <c r="B110" s="29" t="s">
        <v>86</v>
      </c>
      <c r="C110" s="31" t="s">
        <v>746</v>
      </c>
      <c r="D110" s="31" t="s">
        <v>381</v>
      </c>
      <c r="E110" s="32" t="s">
        <v>56</v>
      </c>
      <c r="F110" s="32" t="s">
        <v>83</v>
      </c>
      <c r="G110" s="33" t="s">
        <v>103</v>
      </c>
      <c r="H110" s="34">
        <v>1164.8</v>
      </c>
      <c r="I110" s="35">
        <v>1164.8</v>
      </c>
      <c r="J110" s="36">
        <v>0</v>
      </c>
      <c r="L110" s="51">
        <f t="shared" si="4"/>
        <v>831.99999999999977</v>
      </c>
      <c r="M110" s="51">
        <f>L110/SUBSTITUTE(F110,"ks","")*100</f>
        <v>8319.9999999999982</v>
      </c>
      <c r="O110" s="30" t="s">
        <v>648</v>
      </c>
      <c r="P110" s="30" t="s">
        <v>643</v>
      </c>
      <c r="Q110" s="30" t="s">
        <v>653</v>
      </c>
      <c r="R110" s="30" t="s">
        <v>597</v>
      </c>
      <c r="S110" s="31" t="s">
        <v>643</v>
      </c>
      <c r="T110" s="32" t="s">
        <v>735</v>
      </c>
    </row>
    <row r="111" spans="1:20" ht="40.799999999999997" x14ac:dyDescent="0.25">
      <c r="A111" s="28" t="s">
        <v>409</v>
      </c>
      <c r="B111" s="29" t="s">
        <v>86</v>
      </c>
      <c r="C111" s="31" t="s">
        <v>746</v>
      </c>
      <c r="D111" s="31" t="s">
        <v>381</v>
      </c>
      <c r="E111" s="32" t="s">
        <v>382</v>
      </c>
      <c r="F111" s="32" t="s">
        <v>83</v>
      </c>
      <c r="G111" s="33">
        <v>20702</v>
      </c>
      <c r="H111" s="34">
        <v>1499.4</v>
      </c>
      <c r="I111" s="35">
        <v>1499.4</v>
      </c>
      <c r="J111" s="36">
        <v>0</v>
      </c>
      <c r="L111" s="51">
        <f t="shared" si="4"/>
        <v>1071</v>
      </c>
      <c r="M111" s="51">
        <f t="shared" si="5"/>
        <v>10710</v>
      </c>
      <c r="O111" s="30" t="s">
        <v>648</v>
      </c>
      <c r="P111" s="30" t="s">
        <v>643</v>
      </c>
      <c r="Q111" s="30" t="s">
        <v>653</v>
      </c>
      <c r="R111" s="30" t="s">
        <v>597</v>
      </c>
      <c r="S111" s="31" t="s">
        <v>643</v>
      </c>
      <c r="T111" s="32" t="s">
        <v>735</v>
      </c>
    </row>
    <row r="112" spans="1:20" ht="10.199999999999999" x14ac:dyDescent="0.25">
      <c r="G112" s="52"/>
      <c r="K112" s="37"/>
    </row>
    <row r="113" spans="1:20" x14ac:dyDescent="0.25">
      <c r="A113" s="123" t="s">
        <v>569</v>
      </c>
      <c r="B113" s="9"/>
      <c r="C113" s="125" t="s">
        <v>0</v>
      </c>
      <c r="D113" s="125" t="s">
        <v>1</v>
      </c>
      <c r="E113" s="125" t="s">
        <v>42</v>
      </c>
      <c r="F113" s="125" t="s">
        <v>3</v>
      </c>
      <c r="G113" s="127" t="s">
        <v>4</v>
      </c>
      <c r="H113" s="128" t="s">
        <v>456</v>
      </c>
      <c r="I113" s="130" t="s">
        <v>457</v>
      </c>
      <c r="J113" s="128" t="s">
        <v>5</v>
      </c>
      <c r="L113" s="133" t="s">
        <v>882</v>
      </c>
      <c r="M113" s="133" t="s">
        <v>444</v>
      </c>
      <c r="O113" s="139" t="s">
        <v>638</v>
      </c>
      <c r="P113" s="139" t="s">
        <v>640</v>
      </c>
      <c r="Q113" s="140" t="s">
        <v>641</v>
      </c>
      <c r="R113" s="30"/>
      <c r="S113" s="141" t="s">
        <v>639</v>
      </c>
      <c r="T113" s="122" t="s">
        <v>737</v>
      </c>
    </row>
    <row r="114" spans="1:20" ht="13.8" thickBot="1" x14ac:dyDescent="0.3">
      <c r="A114" s="124"/>
      <c r="B114" s="10"/>
      <c r="C114" s="126"/>
      <c r="D114" s="126"/>
      <c r="E114" s="126"/>
      <c r="F114" s="126"/>
      <c r="G114" s="126"/>
      <c r="H114" s="129"/>
      <c r="I114" s="131"/>
      <c r="J114" s="132"/>
      <c r="L114" s="134"/>
      <c r="M114" s="134"/>
      <c r="O114" s="139"/>
      <c r="P114" s="139"/>
      <c r="Q114" s="140"/>
      <c r="R114" s="30"/>
      <c r="S114" s="141"/>
      <c r="T114" s="122"/>
    </row>
    <row r="115" spans="1:20" ht="41.4" thickTop="1" x14ac:dyDescent="0.25">
      <c r="A115" s="28" t="s">
        <v>107</v>
      </c>
      <c r="B115" s="29" t="s">
        <v>86</v>
      </c>
      <c r="C115" s="31" t="s">
        <v>747</v>
      </c>
      <c r="D115" s="31" t="s">
        <v>108</v>
      </c>
      <c r="E115" s="32" t="s">
        <v>109</v>
      </c>
      <c r="F115" s="32" t="s">
        <v>83</v>
      </c>
      <c r="G115" s="33">
        <v>23083</v>
      </c>
      <c r="H115" s="34">
        <v>142.80000000000001</v>
      </c>
      <c r="I115" s="35">
        <v>142.80000000000001</v>
      </c>
      <c r="J115" s="54">
        <v>0</v>
      </c>
      <c r="L115" s="51">
        <f>I115/1.12/1.25</f>
        <v>102</v>
      </c>
      <c r="M115" s="51">
        <f t="shared" ref="M115:M221" si="6">L115/SUBSTITUTE(F115,"ks","")*100</f>
        <v>1019.9999999999999</v>
      </c>
      <c r="O115" s="30" t="s">
        <v>648</v>
      </c>
      <c r="P115" s="30" t="s">
        <v>643</v>
      </c>
      <c r="Q115" s="30" t="s">
        <v>650</v>
      </c>
      <c r="R115" s="30" t="s">
        <v>598</v>
      </c>
      <c r="S115" s="31" t="s">
        <v>643</v>
      </c>
      <c r="T115" s="32" t="s">
        <v>735</v>
      </c>
    </row>
    <row r="116" spans="1:20" ht="40.799999999999997" x14ac:dyDescent="0.25">
      <c r="A116" s="28" t="s">
        <v>110</v>
      </c>
      <c r="B116" s="29" t="s">
        <v>86</v>
      </c>
      <c r="C116" s="31" t="s">
        <v>747</v>
      </c>
      <c r="D116" s="31" t="s">
        <v>108</v>
      </c>
      <c r="E116" s="32" t="s">
        <v>111</v>
      </c>
      <c r="F116" s="32" t="s">
        <v>83</v>
      </c>
      <c r="G116" s="33">
        <v>23084</v>
      </c>
      <c r="H116" s="34">
        <v>226.8</v>
      </c>
      <c r="I116" s="35">
        <v>226.8</v>
      </c>
      <c r="J116" s="36">
        <v>0</v>
      </c>
      <c r="L116" s="51">
        <f>I116/1.12/1.25</f>
        <v>162</v>
      </c>
      <c r="M116" s="51">
        <f t="shared" si="6"/>
        <v>1620</v>
      </c>
      <c r="O116" s="30" t="s">
        <v>648</v>
      </c>
      <c r="P116" s="30" t="s">
        <v>643</v>
      </c>
      <c r="Q116" s="30" t="s">
        <v>650</v>
      </c>
      <c r="R116" s="30" t="s">
        <v>598</v>
      </c>
      <c r="S116" s="31" t="s">
        <v>643</v>
      </c>
      <c r="T116" s="32" t="s">
        <v>735</v>
      </c>
    </row>
    <row r="117" spans="1:20" ht="10.199999999999999" x14ac:dyDescent="0.25">
      <c r="G117" s="52"/>
      <c r="K117" s="37"/>
    </row>
    <row r="118" spans="1:20" x14ac:dyDescent="0.25">
      <c r="A118" s="123" t="s">
        <v>569</v>
      </c>
      <c r="B118" s="9"/>
      <c r="C118" s="125" t="s">
        <v>0</v>
      </c>
      <c r="D118" s="125" t="s">
        <v>1</v>
      </c>
      <c r="E118" s="125" t="s">
        <v>42</v>
      </c>
      <c r="F118" s="125" t="s">
        <v>3</v>
      </c>
      <c r="G118" s="127" t="s">
        <v>4</v>
      </c>
      <c r="H118" s="128" t="s">
        <v>456</v>
      </c>
      <c r="I118" s="130" t="s">
        <v>457</v>
      </c>
      <c r="J118" s="128" t="s">
        <v>5</v>
      </c>
      <c r="L118" s="133" t="s">
        <v>882</v>
      </c>
      <c r="M118" s="133" t="s">
        <v>444</v>
      </c>
      <c r="O118" s="139" t="s">
        <v>638</v>
      </c>
      <c r="P118" s="139" t="s">
        <v>640</v>
      </c>
      <c r="Q118" s="140" t="s">
        <v>641</v>
      </c>
      <c r="R118" s="30"/>
      <c r="S118" s="141" t="s">
        <v>639</v>
      </c>
      <c r="T118" s="122" t="s">
        <v>737</v>
      </c>
    </row>
    <row r="119" spans="1:20" ht="13.8" thickBot="1" x14ac:dyDescent="0.3">
      <c r="A119" s="124"/>
      <c r="B119" s="10"/>
      <c r="C119" s="126"/>
      <c r="D119" s="126"/>
      <c r="E119" s="126"/>
      <c r="F119" s="126"/>
      <c r="G119" s="126"/>
      <c r="H119" s="129"/>
      <c r="I119" s="131"/>
      <c r="J119" s="132"/>
      <c r="L119" s="134"/>
      <c r="M119" s="134"/>
      <c r="O119" s="139"/>
      <c r="P119" s="139"/>
      <c r="Q119" s="140"/>
      <c r="R119" s="30"/>
      <c r="S119" s="141"/>
      <c r="T119" s="122"/>
    </row>
    <row r="120" spans="1:20" ht="41.4" thickTop="1" x14ac:dyDescent="0.25">
      <c r="A120" s="28" t="s">
        <v>115</v>
      </c>
      <c r="B120" s="29" t="s">
        <v>86</v>
      </c>
      <c r="C120" s="31" t="s">
        <v>748</v>
      </c>
      <c r="D120" s="31" t="s">
        <v>117</v>
      </c>
      <c r="E120" s="32" t="s">
        <v>118</v>
      </c>
      <c r="F120" s="32" t="s">
        <v>83</v>
      </c>
      <c r="G120" s="33">
        <v>148147</v>
      </c>
      <c r="H120" s="34">
        <v>436.8</v>
      </c>
      <c r="I120" s="35">
        <v>436.8</v>
      </c>
      <c r="J120" s="54">
        <v>0</v>
      </c>
      <c r="L120" s="51">
        <f>I120/1.12/1.25</f>
        <v>312</v>
      </c>
      <c r="M120" s="51">
        <f t="shared" si="6"/>
        <v>3120</v>
      </c>
      <c r="O120" s="30" t="s">
        <v>656</v>
      </c>
      <c r="P120" s="30" t="s">
        <v>643</v>
      </c>
      <c r="Q120" s="30" t="s">
        <v>657</v>
      </c>
      <c r="R120" s="30" t="s">
        <v>599</v>
      </c>
      <c r="S120" s="31" t="s">
        <v>643</v>
      </c>
      <c r="T120" s="32" t="s">
        <v>735</v>
      </c>
    </row>
    <row r="121" spans="1:20" ht="40.799999999999997" x14ac:dyDescent="0.25">
      <c r="A121" s="28" t="s">
        <v>119</v>
      </c>
      <c r="B121" s="29" t="s">
        <v>86</v>
      </c>
      <c r="C121" s="31" t="s">
        <v>748</v>
      </c>
      <c r="D121" s="31" t="s">
        <v>117</v>
      </c>
      <c r="E121" s="32" t="s">
        <v>56</v>
      </c>
      <c r="F121" s="32" t="s">
        <v>83</v>
      </c>
      <c r="G121" s="33">
        <v>148148</v>
      </c>
      <c r="H121" s="34">
        <v>876.4</v>
      </c>
      <c r="I121" s="35">
        <v>876.4</v>
      </c>
      <c r="J121" s="36">
        <v>0</v>
      </c>
      <c r="L121" s="51">
        <f t="shared" ref="L121:L139" si="7">I121/1.12/1.25</f>
        <v>625.99999999999989</v>
      </c>
      <c r="M121" s="51">
        <f t="shared" si="6"/>
        <v>6259.9999999999991</v>
      </c>
      <c r="O121" s="30" t="s">
        <v>656</v>
      </c>
      <c r="P121" s="30" t="s">
        <v>643</v>
      </c>
      <c r="Q121" s="30" t="s">
        <v>657</v>
      </c>
      <c r="R121" s="30" t="s">
        <v>599</v>
      </c>
      <c r="S121" s="31" t="s">
        <v>643</v>
      </c>
      <c r="T121" s="32" t="s">
        <v>735</v>
      </c>
    </row>
    <row r="122" spans="1:20" ht="40.799999999999997" x14ac:dyDescent="0.25">
      <c r="A122" s="28" t="s">
        <v>411</v>
      </c>
      <c r="B122" s="29" t="s">
        <v>86</v>
      </c>
      <c r="C122" s="31" t="s">
        <v>748</v>
      </c>
      <c r="D122" s="31" t="s">
        <v>117</v>
      </c>
      <c r="E122" s="32" t="s">
        <v>374</v>
      </c>
      <c r="F122" s="32" t="s">
        <v>83</v>
      </c>
      <c r="G122" s="33">
        <v>148149</v>
      </c>
      <c r="H122" s="34">
        <v>1764</v>
      </c>
      <c r="I122" s="35">
        <v>1764</v>
      </c>
      <c r="J122" s="36">
        <v>0</v>
      </c>
      <c r="L122" s="51">
        <f t="shared" si="7"/>
        <v>1259.9999999999998</v>
      </c>
      <c r="M122" s="51">
        <f>L122/SUBSTITUTE(F122,"ks","")*100</f>
        <v>12599.999999999996</v>
      </c>
      <c r="O122" s="30" t="s">
        <v>656</v>
      </c>
      <c r="P122" s="30" t="s">
        <v>643</v>
      </c>
      <c r="Q122" s="30" t="s">
        <v>657</v>
      </c>
      <c r="R122" s="30" t="s">
        <v>599</v>
      </c>
      <c r="S122" s="31" t="s">
        <v>643</v>
      </c>
      <c r="T122" s="32" t="s">
        <v>735</v>
      </c>
    </row>
    <row r="123" spans="1:20" ht="40.799999999999997" x14ac:dyDescent="0.25">
      <c r="A123" s="28" t="s">
        <v>120</v>
      </c>
      <c r="B123" s="29" t="s">
        <v>86</v>
      </c>
      <c r="C123" s="31" t="s">
        <v>748</v>
      </c>
      <c r="D123" s="31" t="s">
        <v>121</v>
      </c>
      <c r="E123" s="32" t="s">
        <v>122</v>
      </c>
      <c r="F123" s="32" t="s">
        <v>12</v>
      </c>
      <c r="G123" s="33">
        <v>148150</v>
      </c>
      <c r="H123" s="34">
        <v>524.16</v>
      </c>
      <c r="I123" s="35">
        <v>701.4</v>
      </c>
      <c r="J123" s="36">
        <v>140.82000000000005</v>
      </c>
      <c r="L123" s="51">
        <f t="shared" si="7"/>
        <v>500.99999999999989</v>
      </c>
      <c r="M123" s="51">
        <f t="shared" si="6"/>
        <v>10019.999999999998</v>
      </c>
      <c r="O123" s="30" t="s">
        <v>656</v>
      </c>
      <c r="P123" s="30" t="s">
        <v>643</v>
      </c>
      <c r="Q123" s="30" t="s">
        <v>657</v>
      </c>
      <c r="R123" s="30" t="s">
        <v>600</v>
      </c>
      <c r="S123" s="31" t="s">
        <v>643</v>
      </c>
      <c r="T123" s="32" t="s">
        <v>735</v>
      </c>
    </row>
    <row r="124" spans="1:20" ht="40.799999999999997" x14ac:dyDescent="0.25">
      <c r="A124" s="28" t="s">
        <v>123</v>
      </c>
      <c r="B124" s="29" t="s">
        <v>86</v>
      </c>
      <c r="C124" s="31" t="s">
        <v>749</v>
      </c>
      <c r="D124" s="31" t="s">
        <v>124</v>
      </c>
      <c r="E124" s="32" t="s">
        <v>46</v>
      </c>
      <c r="F124" s="32" t="s">
        <v>83</v>
      </c>
      <c r="G124" s="33">
        <v>149265</v>
      </c>
      <c r="H124" s="34">
        <v>607.6</v>
      </c>
      <c r="I124" s="35">
        <v>607.6</v>
      </c>
      <c r="J124" s="36">
        <v>0</v>
      </c>
      <c r="L124" s="51">
        <f t="shared" si="7"/>
        <v>434</v>
      </c>
      <c r="M124" s="51">
        <f t="shared" si="6"/>
        <v>4340</v>
      </c>
      <c r="O124" s="30" t="s">
        <v>656</v>
      </c>
      <c r="P124" s="30" t="s">
        <v>643</v>
      </c>
      <c r="Q124" s="30" t="s">
        <v>651</v>
      </c>
      <c r="R124" s="30" t="s">
        <v>601</v>
      </c>
      <c r="S124" s="31" t="s">
        <v>643</v>
      </c>
      <c r="T124" s="32" t="s">
        <v>736</v>
      </c>
    </row>
    <row r="125" spans="1:20" ht="40.799999999999997" x14ac:dyDescent="0.25">
      <c r="A125" s="28" t="s">
        <v>125</v>
      </c>
      <c r="B125" s="29" t="s">
        <v>86</v>
      </c>
      <c r="C125" s="31" t="s">
        <v>749</v>
      </c>
      <c r="D125" s="31" t="s">
        <v>124</v>
      </c>
      <c r="E125" s="32" t="s">
        <v>56</v>
      </c>
      <c r="F125" s="32" t="s">
        <v>83</v>
      </c>
      <c r="G125" s="33">
        <v>149266</v>
      </c>
      <c r="H125" s="34">
        <v>1582</v>
      </c>
      <c r="I125" s="35">
        <v>1582</v>
      </c>
      <c r="J125" s="36">
        <v>0</v>
      </c>
      <c r="L125" s="51">
        <f t="shared" si="7"/>
        <v>1129.9999999999998</v>
      </c>
      <c r="M125" s="51">
        <f t="shared" si="6"/>
        <v>11299.999999999996</v>
      </c>
      <c r="O125" s="30" t="s">
        <v>656</v>
      </c>
      <c r="P125" s="30" t="s">
        <v>643</v>
      </c>
      <c r="Q125" s="30" t="s">
        <v>651</v>
      </c>
      <c r="R125" s="30" t="s">
        <v>601</v>
      </c>
      <c r="S125" s="31" t="s">
        <v>643</v>
      </c>
      <c r="T125" s="32" t="s">
        <v>736</v>
      </c>
    </row>
    <row r="126" spans="1:20" ht="40.799999999999997" x14ac:dyDescent="0.25">
      <c r="A126" s="28" t="s">
        <v>412</v>
      </c>
      <c r="B126" s="29" t="s">
        <v>86</v>
      </c>
      <c r="C126" s="31" t="s">
        <v>749</v>
      </c>
      <c r="D126" s="31" t="s">
        <v>124</v>
      </c>
      <c r="E126" s="32" t="s">
        <v>374</v>
      </c>
      <c r="F126" s="32" t="s">
        <v>12</v>
      </c>
      <c r="G126" s="33">
        <v>149267</v>
      </c>
      <c r="H126" s="34">
        <v>967.4</v>
      </c>
      <c r="I126" s="35">
        <v>967.4</v>
      </c>
      <c r="J126" s="36">
        <v>0</v>
      </c>
      <c r="L126" s="51">
        <f t="shared" si="7"/>
        <v>690.99999999999989</v>
      </c>
      <c r="M126" s="51">
        <f>L126/SUBSTITUTE(F126,"ks","")*100</f>
        <v>13819.999999999998</v>
      </c>
      <c r="O126" s="30" t="s">
        <v>656</v>
      </c>
      <c r="P126" s="30" t="s">
        <v>643</v>
      </c>
      <c r="Q126" s="30" t="s">
        <v>651</v>
      </c>
      <c r="R126" s="30" t="s">
        <v>601</v>
      </c>
      <c r="S126" s="31" t="s">
        <v>643</v>
      </c>
      <c r="T126" s="32" t="s">
        <v>736</v>
      </c>
    </row>
    <row r="127" spans="1:20" ht="40.799999999999997" x14ac:dyDescent="0.25">
      <c r="A127" s="28" t="s">
        <v>126</v>
      </c>
      <c r="B127" s="29" t="s">
        <v>86</v>
      </c>
      <c r="C127" s="31" t="s">
        <v>749</v>
      </c>
      <c r="D127" s="31" t="s">
        <v>127</v>
      </c>
      <c r="E127" s="32" t="s">
        <v>122</v>
      </c>
      <c r="F127" s="32" t="s">
        <v>12</v>
      </c>
      <c r="G127" s="33">
        <v>149268</v>
      </c>
      <c r="H127" s="34">
        <v>729.12</v>
      </c>
      <c r="I127" s="35">
        <v>922.6</v>
      </c>
      <c r="J127" s="36">
        <v>193.48</v>
      </c>
      <c r="L127" s="51">
        <f t="shared" si="7"/>
        <v>658.99999999999989</v>
      </c>
      <c r="M127" s="51">
        <f t="shared" si="6"/>
        <v>13179.999999999998</v>
      </c>
      <c r="O127" s="30" t="s">
        <v>656</v>
      </c>
      <c r="P127" s="30" t="s">
        <v>643</v>
      </c>
      <c r="Q127" s="30" t="s">
        <v>651</v>
      </c>
      <c r="R127" s="30" t="s">
        <v>602</v>
      </c>
      <c r="S127" s="31" t="s">
        <v>643</v>
      </c>
      <c r="T127" s="32" t="s">
        <v>736</v>
      </c>
    </row>
    <row r="128" spans="1:20" ht="40.799999999999997" x14ac:dyDescent="0.25">
      <c r="A128" s="28" t="s">
        <v>128</v>
      </c>
      <c r="B128" s="29" t="s">
        <v>86</v>
      </c>
      <c r="C128" s="31" t="s">
        <v>798</v>
      </c>
      <c r="D128" s="31" t="s">
        <v>129</v>
      </c>
      <c r="E128" s="32" t="s">
        <v>130</v>
      </c>
      <c r="F128" s="32" t="s">
        <v>83</v>
      </c>
      <c r="G128" s="33">
        <v>162460</v>
      </c>
      <c r="H128" s="34">
        <v>168</v>
      </c>
      <c r="I128" s="35">
        <v>168</v>
      </c>
      <c r="J128" s="36">
        <v>0</v>
      </c>
      <c r="L128" s="51">
        <f t="shared" si="7"/>
        <v>119.99999999999997</v>
      </c>
      <c r="M128" s="51">
        <f t="shared" si="6"/>
        <v>1199.9999999999995</v>
      </c>
      <c r="O128" s="30" t="s">
        <v>648</v>
      </c>
      <c r="P128" s="30" t="s">
        <v>643</v>
      </c>
      <c r="Q128" s="30" t="s">
        <v>663</v>
      </c>
      <c r="R128" s="30" t="s">
        <v>603</v>
      </c>
      <c r="S128" s="31" t="s">
        <v>643</v>
      </c>
      <c r="T128" s="32" t="s">
        <v>734</v>
      </c>
    </row>
    <row r="129" spans="1:20" ht="40.799999999999997" x14ac:dyDescent="0.25">
      <c r="A129" s="28" t="s">
        <v>883</v>
      </c>
      <c r="B129" s="29" t="s">
        <v>86</v>
      </c>
      <c r="C129" s="31" t="s">
        <v>798</v>
      </c>
      <c r="D129" s="31" t="s">
        <v>129</v>
      </c>
      <c r="E129" s="32" t="s">
        <v>130</v>
      </c>
      <c r="F129" s="32" t="s">
        <v>10</v>
      </c>
      <c r="G129" s="33">
        <v>162461</v>
      </c>
      <c r="H129" s="34">
        <v>1372</v>
      </c>
      <c r="I129" s="35">
        <v>1372</v>
      </c>
      <c r="J129" s="36">
        <v>0</v>
      </c>
      <c r="L129" s="51">
        <v>980</v>
      </c>
      <c r="M129" s="51">
        <v>980</v>
      </c>
      <c r="O129" s="30" t="s">
        <v>648</v>
      </c>
      <c r="P129" s="30" t="s">
        <v>643</v>
      </c>
      <c r="Q129" s="30"/>
      <c r="R129" s="30"/>
      <c r="S129" s="31" t="s">
        <v>643</v>
      </c>
      <c r="T129" s="32" t="s">
        <v>734</v>
      </c>
    </row>
    <row r="130" spans="1:20" ht="40.799999999999997" x14ac:dyDescent="0.25">
      <c r="A130" s="28" t="s">
        <v>131</v>
      </c>
      <c r="B130" s="29" t="s">
        <v>86</v>
      </c>
      <c r="C130" s="31" t="s">
        <v>798</v>
      </c>
      <c r="D130" s="31" t="s">
        <v>129</v>
      </c>
      <c r="E130" s="32" t="s">
        <v>111</v>
      </c>
      <c r="F130" s="32" t="s">
        <v>83</v>
      </c>
      <c r="G130" s="33">
        <v>162462</v>
      </c>
      <c r="H130" s="34">
        <v>372.4</v>
      </c>
      <c r="I130" s="35">
        <v>372.4</v>
      </c>
      <c r="J130" s="36">
        <v>0</v>
      </c>
      <c r="L130" s="51">
        <f t="shared" si="7"/>
        <v>265.99999999999994</v>
      </c>
      <c r="M130" s="51">
        <f t="shared" si="6"/>
        <v>2659.9999999999995</v>
      </c>
      <c r="O130" s="30" t="s">
        <v>648</v>
      </c>
      <c r="P130" s="30" t="s">
        <v>643</v>
      </c>
      <c r="Q130" s="30" t="s">
        <v>663</v>
      </c>
      <c r="R130" s="30" t="s">
        <v>603</v>
      </c>
      <c r="S130" s="31" t="s">
        <v>643</v>
      </c>
      <c r="T130" s="32" t="s">
        <v>734</v>
      </c>
    </row>
    <row r="131" spans="1:20" ht="40.799999999999997" x14ac:dyDescent="0.25">
      <c r="A131" s="28" t="s">
        <v>132</v>
      </c>
      <c r="B131" s="29" t="s">
        <v>86</v>
      </c>
      <c r="C131" s="31" t="s">
        <v>798</v>
      </c>
      <c r="D131" s="31" t="s">
        <v>134</v>
      </c>
      <c r="E131" s="32" t="s">
        <v>111</v>
      </c>
      <c r="F131" s="32" t="s">
        <v>15</v>
      </c>
      <c r="G131" s="33">
        <v>162463</v>
      </c>
      <c r="H131" s="34">
        <v>1407</v>
      </c>
      <c r="I131" s="35">
        <v>1407</v>
      </c>
      <c r="J131" s="36">
        <v>0</v>
      </c>
      <c r="L131" s="51">
        <f t="shared" si="7"/>
        <v>1004.9999999999998</v>
      </c>
      <c r="M131" s="51">
        <f t="shared" si="6"/>
        <v>2009.9999999999995</v>
      </c>
      <c r="O131" s="30" t="s">
        <v>648</v>
      </c>
      <c r="P131" s="30" t="s">
        <v>643</v>
      </c>
      <c r="Q131" s="30" t="s">
        <v>663</v>
      </c>
      <c r="R131" s="30" t="s">
        <v>603</v>
      </c>
      <c r="S131" s="31" t="s">
        <v>643</v>
      </c>
      <c r="T131" s="32" t="s">
        <v>734</v>
      </c>
    </row>
    <row r="132" spans="1:20" ht="40.799999999999997" x14ac:dyDescent="0.25">
      <c r="A132" s="28" t="s">
        <v>413</v>
      </c>
      <c r="B132" s="29" t="s">
        <v>86</v>
      </c>
      <c r="C132" s="31" t="s">
        <v>798</v>
      </c>
      <c r="D132" s="31" t="s">
        <v>134</v>
      </c>
      <c r="E132" s="32" t="s">
        <v>384</v>
      </c>
      <c r="F132" s="32" t="s">
        <v>83</v>
      </c>
      <c r="G132" s="33">
        <v>162464</v>
      </c>
      <c r="H132" s="34">
        <v>645.4</v>
      </c>
      <c r="I132" s="35">
        <v>645.5</v>
      </c>
      <c r="J132" s="36">
        <v>0</v>
      </c>
      <c r="L132" s="51">
        <f t="shared" si="7"/>
        <v>461.07142857142856</v>
      </c>
      <c r="M132" s="51">
        <f>L132/SUBSTITUTE(F132,"ks","")*100</f>
        <v>4610.7142857142853</v>
      </c>
      <c r="O132" s="30" t="s">
        <v>648</v>
      </c>
      <c r="P132" s="30" t="s">
        <v>643</v>
      </c>
      <c r="Q132" s="30" t="s">
        <v>663</v>
      </c>
      <c r="R132" s="30" t="s">
        <v>603</v>
      </c>
      <c r="S132" s="31" t="s">
        <v>643</v>
      </c>
      <c r="T132" s="32" t="s">
        <v>734</v>
      </c>
    </row>
    <row r="133" spans="1:20" ht="40.799999999999997" x14ac:dyDescent="0.25">
      <c r="A133" s="28" t="s">
        <v>530</v>
      </c>
      <c r="B133" s="29" t="s">
        <v>86</v>
      </c>
      <c r="C133" s="31" t="s">
        <v>798</v>
      </c>
      <c r="D133" s="31" t="s">
        <v>134</v>
      </c>
      <c r="E133" s="32" t="s">
        <v>385</v>
      </c>
      <c r="F133" s="32" t="s">
        <v>83</v>
      </c>
      <c r="G133" s="33">
        <v>162465</v>
      </c>
      <c r="H133" s="34">
        <v>817.6</v>
      </c>
      <c r="I133" s="35">
        <v>862.4</v>
      </c>
      <c r="J133" s="36">
        <v>44.8</v>
      </c>
      <c r="L133" s="51">
        <f t="shared" si="7"/>
        <v>615.99999999999989</v>
      </c>
      <c r="M133" s="51">
        <f t="shared" ref="M133:M137" si="8">L133/SUBSTITUTE(F133,"ks","")*100</f>
        <v>6159.9999999999991</v>
      </c>
      <c r="O133" s="30" t="s">
        <v>648</v>
      </c>
      <c r="P133" s="30" t="s">
        <v>643</v>
      </c>
      <c r="Q133" s="30" t="s">
        <v>663</v>
      </c>
      <c r="R133" s="30" t="s">
        <v>603</v>
      </c>
      <c r="S133" s="31" t="s">
        <v>643</v>
      </c>
      <c r="T133" s="32" t="s">
        <v>734</v>
      </c>
    </row>
    <row r="134" spans="1:20" ht="40.799999999999997" x14ac:dyDescent="0.25">
      <c r="A134" s="28" t="s">
        <v>531</v>
      </c>
      <c r="B134" s="29" t="s">
        <v>86</v>
      </c>
      <c r="C134" s="31" t="s">
        <v>798</v>
      </c>
      <c r="D134" s="31" t="s">
        <v>134</v>
      </c>
      <c r="E134" s="32" t="s">
        <v>376</v>
      </c>
      <c r="F134" s="32" t="s">
        <v>83</v>
      </c>
      <c r="G134" s="33">
        <v>162466</v>
      </c>
      <c r="H134" s="34">
        <v>1139.5999999999999</v>
      </c>
      <c r="I134" s="35">
        <v>1139.5999999999999</v>
      </c>
      <c r="J134" s="36">
        <v>0</v>
      </c>
      <c r="L134" s="51">
        <f t="shared" si="7"/>
        <v>813.99999999999977</v>
      </c>
      <c r="M134" s="51">
        <f t="shared" si="8"/>
        <v>8139.9999999999982</v>
      </c>
      <c r="O134" s="30" t="s">
        <v>648</v>
      </c>
      <c r="P134" s="30" t="s">
        <v>643</v>
      </c>
      <c r="Q134" s="30" t="s">
        <v>663</v>
      </c>
      <c r="R134" s="30" t="s">
        <v>603</v>
      </c>
      <c r="S134" s="31" t="s">
        <v>643</v>
      </c>
      <c r="T134" s="32" t="s">
        <v>734</v>
      </c>
    </row>
    <row r="135" spans="1:20" ht="40.799999999999997" x14ac:dyDescent="0.25">
      <c r="A135" s="28" t="s">
        <v>133</v>
      </c>
      <c r="B135" s="29" t="s">
        <v>86</v>
      </c>
      <c r="C135" s="31" t="s">
        <v>580</v>
      </c>
      <c r="D135" s="31" t="s">
        <v>134</v>
      </c>
      <c r="E135" s="32" t="s">
        <v>461</v>
      </c>
      <c r="F135" s="32" t="s">
        <v>135</v>
      </c>
      <c r="G135" s="33" t="s">
        <v>136</v>
      </c>
      <c r="H135" s="34">
        <v>208.6</v>
      </c>
      <c r="I135" s="35">
        <v>208.6</v>
      </c>
      <c r="J135" s="36">
        <v>0</v>
      </c>
      <c r="L135" s="51">
        <f t="shared" si="7"/>
        <v>148.99999999999997</v>
      </c>
      <c r="M135" s="51">
        <f>L135/SUBSTITUTE(F135,"role","")*100</f>
        <v>14899.999999999996</v>
      </c>
      <c r="O135" s="30" t="s">
        <v>648</v>
      </c>
      <c r="P135" s="30" t="s">
        <v>643</v>
      </c>
      <c r="Q135" s="30" t="s">
        <v>663</v>
      </c>
      <c r="R135" s="30" t="s">
        <v>603</v>
      </c>
      <c r="S135" s="31" t="s">
        <v>643</v>
      </c>
      <c r="T135" s="32" t="s">
        <v>733</v>
      </c>
    </row>
    <row r="136" spans="1:20" ht="40.799999999999997" x14ac:dyDescent="0.25">
      <c r="A136" s="28" t="s">
        <v>532</v>
      </c>
      <c r="B136" s="29" t="s">
        <v>86</v>
      </c>
      <c r="C136" s="31" t="s">
        <v>580</v>
      </c>
      <c r="D136" s="31" t="s">
        <v>134</v>
      </c>
      <c r="E136" s="32" t="s">
        <v>38</v>
      </c>
      <c r="F136" s="32" t="s">
        <v>37</v>
      </c>
      <c r="G136" s="33">
        <v>20468</v>
      </c>
      <c r="H136" s="34">
        <v>1224.3</v>
      </c>
      <c r="I136" s="35">
        <v>1224.3</v>
      </c>
      <c r="J136" s="36">
        <v>0</v>
      </c>
      <c r="L136" s="51">
        <f t="shared" si="7"/>
        <v>874.49999999999977</v>
      </c>
      <c r="M136" s="51">
        <f t="shared" si="8"/>
        <v>87449.999999999971</v>
      </c>
      <c r="O136" s="30" t="s">
        <v>648</v>
      </c>
      <c r="P136" s="30" t="s">
        <v>643</v>
      </c>
      <c r="Q136" s="30" t="s">
        <v>663</v>
      </c>
      <c r="R136" s="30" t="s">
        <v>603</v>
      </c>
      <c r="S136" s="31" t="s">
        <v>643</v>
      </c>
      <c r="T136" s="32" t="s">
        <v>733</v>
      </c>
    </row>
    <row r="137" spans="1:20" ht="40.799999999999997" x14ac:dyDescent="0.25">
      <c r="A137" s="28" t="s">
        <v>533</v>
      </c>
      <c r="B137" s="29" t="s">
        <v>86</v>
      </c>
      <c r="C137" s="31" t="s">
        <v>580</v>
      </c>
      <c r="D137" s="31" t="s">
        <v>134</v>
      </c>
      <c r="E137" s="32" t="s">
        <v>39</v>
      </c>
      <c r="F137" s="32" t="s">
        <v>37</v>
      </c>
      <c r="G137" s="33">
        <v>20469</v>
      </c>
      <c r="H137" s="34">
        <v>1668.94</v>
      </c>
      <c r="I137" s="35">
        <v>1668.94</v>
      </c>
      <c r="J137" s="36">
        <v>0</v>
      </c>
      <c r="L137" s="51">
        <f t="shared" si="7"/>
        <v>1192.0999999999999</v>
      </c>
      <c r="M137" s="51">
        <f t="shared" si="8"/>
        <v>119209.99999999999</v>
      </c>
      <c r="O137" s="30" t="s">
        <v>648</v>
      </c>
      <c r="P137" s="30" t="s">
        <v>643</v>
      </c>
      <c r="Q137" s="30" t="s">
        <v>663</v>
      </c>
      <c r="R137" s="30" t="s">
        <v>603</v>
      </c>
      <c r="S137" s="31" t="s">
        <v>643</v>
      </c>
      <c r="T137" s="32" t="s">
        <v>733</v>
      </c>
    </row>
    <row r="138" spans="1:20" ht="40.799999999999997" x14ac:dyDescent="0.25">
      <c r="A138" s="28" t="s">
        <v>523</v>
      </c>
      <c r="B138" s="29" t="s">
        <v>86</v>
      </c>
      <c r="C138" s="68" t="s">
        <v>750</v>
      </c>
      <c r="D138" s="31" t="s">
        <v>137</v>
      </c>
      <c r="E138" s="32" t="s">
        <v>138</v>
      </c>
      <c r="F138" s="32" t="s">
        <v>12</v>
      </c>
      <c r="G138" s="33">
        <v>33224</v>
      </c>
      <c r="H138" s="34">
        <v>776.71</v>
      </c>
      <c r="I138" s="35">
        <v>921.2</v>
      </c>
      <c r="J138" s="36">
        <v>144.49</v>
      </c>
      <c r="L138" s="51">
        <f t="shared" si="7"/>
        <v>658</v>
      </c>
      <c r="M138" s="51">
        <f t="shared" si="6"/>
        <v>13160</v>
      </c>
      <c r="O138" s="30" t="s">
        <v>648</v>
      </c>
      <c r="P138" s="30" t="s">
        <v>643</v>
      </c>
      <c r="Q138" s="30" t="s">
        <v>664</v>
      </c>
      <c r="R138" s="30" t="s">
        <v>604</v>
      </c>
      <c r="S138" s="31" t="s">
        <v>643</v>
      </c>
      <c r="T138" s="32" t="s">
        <v>800</v>
      </c>
    </row>
    <row r="139" spans="1:20" ht="40.799999999999997" x14ac:dyDescent="0.25">
      <c r="A139" s="28" t="s">
        <v>524</v>
      </c>
      <c r="B139" s="29" t="s">
        <v>86</v>
      </c>
      <c r="C139" s="68" t="s">
        <v>751</v>
      </c>
      <c r="D139" s="31" t="s">
        <v>139</v>
      </c>
      <c r="E139" s="32" t="s">
        <v>56</v>
      </c>
      <c r="F139" s="32" t="s">
        <v>12</v>
      </c>
      <c r="G139" s="33">
        <v>34321</v>
      </c>
      <c r="H139" s="34">
        <v>921.2</v>
      </c>
      <c r="I139" s="35">
        <v>921.2</v>
      </c>
      <c r="J139" s="36">
        <v>0</v>
      </c>
      <c r="L139" s="51">
        <f t="shared" si="7"/>
        <v>658</v>
      </c>
      <c r="M139" s="51">
        <f t="shared" si="6"/>
        <v>13160</v>
      </c>
      <c r="O139" s="30" t="s">
        <v>648</v>
      </c>
      <c r="P139" s="30" t="s">
        <v>643</v>
      </c>
      <c r="Q139" s="30" t="s">
        <v>664</v>
      </c>
      <c r="R139" s="30" t="s">
        <v>604</v>
      </c>
      <c r="S139" s="31" t="s">
        <v>643</v>
      </c>
      <c r="T139" s="32" t="s">
        <v>801</v>
      </c>
    </row>
    <row r="140" spans="1:20" ht="10.199999999999999" x14ac:dyDescent="0.25">
      <c r="G140" s="52"/>
      <c r="K140" s="37"/>
    </row>
    <row r="141" spans="1:20" x14ac:dyDescent="0.25">
      <c r="A141" s="123" t="s">
        <v>569</v>
      </c>
      <c r="B141" s="9"/>
      <c r="C141" s="125" t="s">
        <v>0</v>
      </c>
      <c r="D141" s="125" t="s">
        <v>1</v>
      </c>
      <c r="E141" s="125" t="s">
        <v>42</v>
      </c>
      <c r="F141" s="125" t="s">
        <v>3</v>
      </c>
      <c r="G141" s="127" t="s">
        <v>4</v>
      </c>
      <c r="H141" s="128" t="s">
        <v>456</v>
      </c>
      <c r="I141" s="130" t="s">
        <v>457</v>
      </c>
      <c r="J141" s="128" t="s">
        <v>5</v>
      </c>
      <c r="L141" s="133" t="s">
        <v>882</v>
      </c>
      <c r="M141" s="133" t="s">
        <v>444</v>
      </c>
      <c r="O141" s="139" t="s">
        <v>638</v>
      </c>
      <c r="P141" s="139" t="s">
        <v>640</v>
      </c>
      <c r="Q141" s="140" t="s">
        <v>641</v>
      </c>
      <c r="R141" s="30"/>
      <c r="S141" s="141" t="s">
        <v>639</v>
      </c>
      <c r="T141" s="122" t="s">
        <v>737</v>
      </c>
    </row>
    <row r="142" spans="1:20" ht="13.8" thickBot="1" x14ac:dyDescent="0.3">
      <c r="A142" s="124"/>
      <c r="B142" s="10"/>
      <c r="C142" s="126"/>
      <c r="D142" s="126"/>
      <c r="E142" s="126"/>
      <c r="F142" s="126"/>
      <c r="G142" s="126"/>
      <c r="H142" s="129"/>
      <c r="I142" s="131"/>
      <c r="J142" s="132"/>
      <c r="L142" s="134"/>
      <c r="M142" s="134"/>
      <c r="O142" s="139"/>
      <c r="P142" s="139"/>
      <c r="Q142" s="140"/>
      <c r="R142" s="30"/>
      <c r="S142" s="141"/>
      <c r="T142" s="122"/>
    </row>
    <row r="143" spans="1:20" ht="41.4" thickTop="1" x14ac:dyDescent="0.25">
      <c r="A143" s="28" t="s">
        <v>140</v>
      </c>
      <c r="B143" s="29" t="s">
        <v>86</v>
      </c>
      <c r="C143" s="31" t="s">
        <v>581</v>
      </c>
      <c r="D143" s="31" t="s">
        <v>141</v>
      </c>
      <c r="E143" s="32" t="s">
        <v>142</v>
      </c>
      <c r="F143" s="32" t="s">
        <v>12</v>
      </c>
      <c r="G143" s="33" t="s">
        <v>143</v>
      </c>
      <c r="H143" s="34">
        <v>505.4</v>
      </c>
      <c r="I143" s="35">
        <v>505.4</v>
      </c>
      <c r="J143" s="54">
        <v>0</v>
      </c>
      <c r="L143" s="51">
        <f>I143/1.12/1.25</f>
        <v>360.99999999999994</v>
      </c>
      <c r="M143" s="51">
        <f t="shared" si="6"/>
        <v>7219.9999999999991</v>
      </c>
      <c r="O143" s="30" t="s">
        <v>648</v>
      </c>
      <c r="P143" s="30" t="s">
        <v>643</v>
      </c>
      <c r="Q143" s="30" t="s">
        <v>654</v>
      </c>
      <c r="R143" s="30" t="s">
        <v>605</v>
      </c>
      <c r="S143" s="31" t="s">
        <v>643</v>
      </c>
      <c r="T143" s="32" t="s">
        <v>735</v>
      </c>
    </row>
    <row r="144" spans="1:20" ht="40.799999999999997" x14ac:dyDescent="0.25">
      <c r="A144" s="28" t="s">
        <v>144</v>
      </c>
      <c r="B144" s="29" t="s">
        <v>86</v>
      </c>
      <c r="C144" s="31" t="s">
        <v>581</v>
      </c>
      <c r="D144" s="31" t="s">
        <v>141</v>
      </c>
      <c r="E144" s="32" t="s">
        <v>56</v>
      </c>
      <c r="F144" s="32" t="s">
        <v>12</v>
      </c>
      <c r="G144" s="33" t="s">
        <v>145</v>
      </c>
      <c r="H144" s="34">
        <v>1171.0999999999999</v>
      </c>
      <c r="I144" s="35">
        <v>1171.0999999999999</v>
      </c>
      <c r="J144" s="36">
        <v>0</v>
      </c>
      <c r="L144" s="51">
        <f t="shared" ref="L144:L207" si="9">I144/1.12/1.25</f>
        <v>836.49999999999977</v>
      </c>
      <c r="M144" s="51">
        <f t="shared" si="6"/>
        <v>16729.999999999996</v>
      </c>
      <c r="O144" s="30" t="s">
        <v>648</v>
      </c>
      <c r="P144" s="30" t="s">
        <v>643</v>
      </c>
      <c r="Q144" s="30" t="s">
        <v>654</v>
      </c>
      <c r="R144" s="30" t="s">
        <v>605</v>
      </c>
      <c r="S144" s="31" t="s">
        <v>643</v>
      </c>
      <c r="T144" s="32" t="s">
        <v>735</v>
      </c>
    </row>
    <row r="145" spans="1:20" ht="40.799999999999997" x14ac:dyDescent="0.25">
      <c r="A145" s="28" t="s">
        <v>529</v>
      </c>
      <c r="B145" s="29" t="s">
        <v>86</v>
      </c>
      <c r="C145" s="31" t="s">
        <v>581</v>
      </c>
      <c r="D145" s="31" t="s">
        <v>141</v>
      </c>
      <c r="E145" s="32" t="s">
        <v>378</v>
      </c>
      <c r="F145" s="32" t="s">
        <v>504</v>
      </c>
      <c r="G145" s="33">
        <v>33632</v>
      </c>
      <c r="H145" s="34">
        <v>1971.9</v>
      </c>
      <c r="I145" s="35">
        <v>1971.9</v>
      </c>
      <c r="J145" s="36">
        <v>0</v>
      </c>
      <c r="L145" s="51">
        <f t="shared" si="9"/>
        <v>1408.5</v>
      </c>
      <c r="M145" s="51">
        <f t="shared" si="6"/>
        <v>46950</v>
      </c>
      <c r="O145" s="30" t="s">
        <v>648</v>
      </c>
      <c r="P145" s="30" t="s">
        <v>643</v>
      </c>
      <c r="Q145" s="30" t="s">
        <v>654</v>
      </c>
      <c r="R145" s="30" t="s">
        <v>605</v>
      </c>
      <c r="S145" s="31" t="s">
        <v>643</v>
      </c>
      <c r="T145" s="32" t="s">
        <v>735</v>
      </c>
    </row>
    <row r="146" spans="1:20" ht="40.799999999999997" x14ac:dyDescent="0.25">
      <c r="A146" s="28" t="s">
        <v>787</v>
      </c>
      <c r="B146" s="29" t="s">
        <v>86</v>
      </c>
      <c r="C146" s="31" t="s">
        <v>752</v>
      </c>
      <c r="D146" s="31" t="s">
        <v>146</v>
      </c>
      <c r="E146" s="32" t="s">
        <v>46</v>
      </c>
      <c r="F146" s="32" t="s">
        <v>83</v>
      </c>
      <c r="G146" s="33">
        <v>108860</v>
      </c>
      <c r="H146" s="34">
        <v>364</v>
      </c>
      <c r="I146" s="35">
        <v>364</v>
      </c>
      <c r="J146" s="36">
        <v>0</v>
      </c>
      <c r="L146" s="51">
        <v>259.99999999999994</v>
      </c>
      <c r="M146" s="51">
        <v>2599.9999999999991</v>
      </c>
      <c r="O146" s="30" t="s">
        <v>648</v>
      </c>
      <c r="P146" s="30" t="s">
        <v>643</v>
      </c>
      <c r="Q146" s="30" t="s">
        <v>655</v>
      </c>
      <c r="R146" s="30" t="s">
        <v>606</v>
      </c>
      <c r="S146" s="31" t="s">
        <v>643</v>
      </c>
      <c r="T146" s="32" t="s">
        <v>735</v>
      </c>
    </row>
    <row r="147" spans="1:20" ht="40.799999999999997" x14ac:dyDescent="0.25">
      <c r="A147" s="28" t="s">
        <v>788</v>
      </c>
      <c r="B147" s="29" t="s">
        <v>86</v>
      </c>
      <c r="C147" s="31" t="s">
        <v>752</v>
      </c>
      <c r="D147" s="31" t="s">
        <v>146</v>
      </c>
      <c r="E147" s="32" t="s">
        <v>147</v>
      </c>
      <c r="F147" s="32" t="s">
        <v>83</v>
      </c>
      <c r="G147" s="33">
        <v>108861</v>
      </c>
      <c r="H147" s="34">
        <v>728</v>
      </c>
      <c r="I147" s="35">
        <v>728</v>
      </c>
      <c r="J147" s="36">
        <v>0</v>
      </c>
      <c r="L147" s="51">
        <v>519.99999999999989</v>
      </c>
      <c r="M147" s="51">
        <v>5199.9999999999982</v>
      </c>
      <c r="O147" s="30" t="s">
        <v>648</v>
      </c>
      <c r="P147" s="30" t="s">
        <v>643</v>
      </c>
      <c r="Q147" s="30" t="s">
        <v>655</v>
      </c>
      <c r="R147" s="30" t="s">
        <v>606</v>
      </c>
      <c r="S147" s="31" t="s">
        <v>643</v>
      </c>
      <c r="T147" s="32" t="s">
        <v>735</v>
      </c>
    </row>
    <row r="148" spans="1:20" ht="40.799999999999997" x14ac:dyDescent="0.25">
      <c r="A148" s="28" t="s">
        <v>789</v>
      </c>
      <c r="B148" s="29" t="s">
        <v>86</v>
      </c>
      <c r="C148" s="31" t="s">
        <v>752</v>
      </c>
      <c r="D148" s="31" t="s">
        <v>146</v>
      </c>
      <c r="E148" s="32" t="s">
        <v>148</v>
      </c>
      <c r="F148" s="32" t="s">
        <v>83</v>
      </c>
      <c r="G148" s="33">
        <v>108862</v>
      </c>
      <c r="H148" s="34">
        <v>1187.2</v>
      </c>
      <c r="I148" s="35">
        <v>1187.2</v>
      </c>
      <c r="J148" s="36">
        <v>0</v>
      </c>
      <c r="L148" s="51">
        <v>848</v>
      </c>
      <c r="M148" s="51">
        <v>8480</v>
      </c>
      <c r="O148" s="30" t="s">
        <v>648</v>
      </c>
      <c r="P148" s="30" t="s">
        <v>643</v>
      </c>
      <c r="Q148" s="30" t="s">
        <v>655</v>
      </c>
      <c r="R148" s="30" t="s">
        <v>606</v>
      </c>
      <c r="S148" s="31" t="s">
        <v>643</v>
      </c>
      <c r="T148" s="32" t="s">
        <v>735</v>
      </c>
    </row>
    <row r="149" spans="1:20" ht="40.799999999999997" x14ac:dyDescent="0.25">
      <c r="A149" s="28" t="s">
        <v>790</v>
      </c>
      <c r="B149" s="29" t="s">
        <v>86</v>
      </c>
      <c r="C149" s="31" t="s">
        <v>752</v>
      </c>
      <c r="D149" s="31" t="s">
        <v>146</v>
      </c>
      <c r="E149" s="32" t="s">
        <v>56</v>
      </c>
      <c r="F149" s="32" t="s">
        <v>83</v>
      </c>
      <c r="G149" s="33">
        <v>108863</v>
      </c>
      <c r="H149" s="34">
        <v>1223.5999999999999</v>
      </c>
      <c r="I149" s="35">
        <v>1223.5999999999999</v>
      </c>
      <c r="J149" s="36">
        <v>0</v>
      </c>
      <c r="L149" s="51">
        <v>873.99999999999977</v>
      </c>
      <c r="M149" s="51">
        <v>8739.9999999999982</v>
      </c>
      <c r="O149" s="30" t="s">
        <v>648</v>
      </c>
      <c r="P149" s="30" t="s">
        <v>643</v>
      </c>
      <c r="Q149" s="30" t="s">
        <v>655</v>
      </c>
      <c r="R149" s="30" t="s">
        <v>606</v>
      </c>
      <c r="S149" s="31" t="s">
        <v>643</v>
      </c>
      <c r="T149" s="32" t="s">
        <v>735</v>
      </c>
    </row>
    <row r="150" spans="1:20" ht="40.799999999999997" x14ac:dyDescent="0.25">
      <c r="A150" s="28" t="s">
        <v>791</v>
      </c>
      <c r="B150" s="29" t="s">
        <v>86</v>
      </c>
      <c r="C150" s="31" t="s">
        <v>752</v>
      </c>
      <c r="D150" s="31" t="s">
        <v>146</v>
      </c>
      <c r="E150" s="32" t="s">
        <v>380</v>
      </c>
      <c r="F150" s="32" t="s">
        <v>12</v>
      </c>
      <c r="G150" s="33">
        <v>108864</v>
      </c>
      <c r="H150" s="34">
        <v>1160.5999999999999</v>
      </c>
      <c r="I150" s="35">
        <v>1160.5999999999999</v>
      </c>
      <c r="J150" s="54">
        <v>0</v>
      </c>
      <c r="L150" s="51">
        <v>828.99999999999977</v>
      </c>
      <c r="M150" s="51">
        <v>16579.999999999996</v>
      </c>
      <c r="O150" s="30" t="s">
        <v>648</v>
      </c>
      <c r="P150" s="30" t="s">
        <v>643</v>
      </c>
      <c r="Q150" s="30" t="s">
        <v>655</v>
      </c>
      <c r="R150" s="30" t="s">
        <v>606</v>
      </c>
      <c r="S150" s="31" t="s">
        <v>643</v>
      </c>
      <c r="T150" s="32" t="s">
        <v>735</v>
      </c>
    </row>
    <row r="151" spans="1:20" ht="40.799999999999997" x14ac:dyDescent="0.25">
      <c r="A151" s="28" t="s">
        <v>792</v>
      </c>
      <c r="B151" s="29" t="s">
        <v>86</v>
      </c>
      <c r="C151" s="31" t="s">
        <v>752</v>
      </c>
      <c r="D151" s="31" t="s">
        <v>146</v>
      </c>
      <c r="E151" s="32" t="s">
        <v>378</v>
      </c>
      <c r="F151" s="32" t="s">
        <v>12</v>
      </c>
      <c r="G151" s="33">
        <v>108865</v>
      </c>
      <c r="H151" s="34">
        <v>1783.6</v>
      </c>
      <c r="I151" s="35">
        <v>1783.6</v>
      </c>
      <c r="J151" s="36">
        <v>0</v>
      </c>
      <c r="L151" s="51">
        <v>1273.9999999999998</v>
      </c>
      <c r="M151" s="51">
        <v>25479.999999999996</v>
      </c>
      <c r="O151" s="30" t="s">
        <v>648</v>
      </c>
      <c r="P151" s="30" t="s">
        <v>643</v>
      </c>
      <c r="Q151" s="30" t="s">
        <v>655</v>
      </c>
      <c r="R151" s="30" t="s">
        <v>606</v>
      </c>
      <c r="S151" s="31" t="s">
        <v>643</v>
      </c>
      <c r="T151" s="32" t="s">
        <v>735</v>
      </c>
    </row>
    <row r="152" spans="1:20" ht="40.799999999999997" x14ac:dyDescent="0.25">
      <c r="A152" s="28" t="s">
        <v>793</v>
      </c>
      <c r="B152" s="29" t="s">
        <v>86</v>
      </c>
      <c r="C152" s="31" t="s">
        <v>752</v>
      </c>
      <c r="D152" s="31" t="s">
        <v>149</v>
      </c>
      <c r="E152" s="32" t="s">
        <v>56</v>
      </c>
      <c r="F152" s="32" t="s">
        <v>83</v>
      </c>
      <c r="G152" s="33">
        <v>108830</v>
      </c>
      <c r="H152" s="34">
        <v>1381.8</v>
      </c>
      <c r="I152" s="35">
        <v>1381.8</v>
      </c>
      <c r="J152" s="36">
        <v>0</v>
      </c>
      <c r="L152" s="51">
        <v>986.99999999999977</v>
      </c>
      <c r="M152" s="51">
        <v>9869.9999999999982</v>
      </c>
      <c r="O152" s="30" t="s">
        <v>648</v>
      </c>
      <c r="P152" s="30" t="s">
        <v>643</v>
      </c>
      <c r="Q152" s="30" t="s">
        <v>655</v>
      </c>
      <c r="R152" s="30" t="s">
        <v>606</v>
      </c>
      <c r="S152" s="31" t="s">
        <v>643</v>
      </c>
      <c r="T152" s="32" t="s">
        <v>735</v>
      </c>
    </row>
    <row r="153" spans="1:20" ht="40.799999999999997" x14ac:dyDescent="0.25">
      <c r="A153" s="28" t="s">
        <v>794</v>
      </c>
      <c r="B153" s="29" t="s">
        <v>86</v>
      </c>
      <c r="C153" s="31" t="s">
        <v>752</v>
      </c>
      <c r="D153" s="31" t="s">
        <v>149</v>
      </c>
      <c r="E153" s="32" t="s">
        <v>380</v>
      </c>
      <c r="F153" s="32" t="s">
        <v>12</v>
      </c>
      <c r="G153" s="33">
        <v>108831</v>
      </c>
      <c r="H153" s="34">
        <v>1365</v>
      </c>
      <c r="I153" s="35">
        <v>1365</v>
      </c>
      <c r="J153" s="36">
        <v>0</v>
      </c>
      <c r="L153" s="51">
        <v>974.99999999999977</v>
      </c>
      <c r="M153" s="51">
        <v>19499.999999999993</v>
      </c>
      <c r="O153" s="30" t="s">
        <v>648</v>
      </c>
      <c r="P153" s="30" t="s">
        <v>643</v>
      </c>
      <c r="Q153" s="30" t="s">
        <v>655</v>
      </c>
      <c r="R153" s="30" t="s">
        <v>606</v>
      </c>
      <c r="S153" s="31" t="s">
        <v>643</v>
      </c>
      <c r="T153" s="32" t="s">
        <v>735</v>
      </c>
    </row>
    <row r="154" spans="1:20" ht="40.799999999999997" x14ac:dyDescent="0.25">
      <c r="A154" s="28" t="s">
        <v>795</v>
      </c>
      <c r="B154" s="29" t="s">
        <v>86</v>
      </c>
      <c r="C154" s="31" t="s">
        <v>752</v>
      </c>
      <c r="D154" s="31" t="s">
        <v>149</v>
      </c>
      <c r="E154" s="32" t="s">
        <v>378</v>
      </c>
      <c r="F154" s="32" t="s">
        <v>12</v>
      </c>
      <c r="G154" s="33">
        <v>108832</v>
      </c>
      <c r="H154" s="34">
        <v>2316.3000000000002</v>
      </c>
      <c r="I154" s="35">
        <v>2316.3000000000002</v>
      </c>
      <c r="J154" s="36">
        <v>0</v>
      </c>
      <c r="L154" s="51">
        <v>1654.5</v>
      </c>
      <c r="M154" s="51">
        <v>33090</v>
      </c>
      <c r="O154" s="30" t="s">
        <v>648</v>
      </c>
      <c r="P154" s="30" t="s">
        <v>643</v>
      </c>
      <c r="Q154" s="30" t="s">
        <v>655</v>
      </c>
      <c r="R154" s="30" t="s">
        <v>606</v>
      </c>
      <c r="S154" s="31" t="s">
        <v>643</v>
      </c>
      <c r="T154" s="32" t="s">
        <v>735</v>
      </c>
    </row>
    <row r="155" spans="1:20" ht="40.799999999999997" x14ac:dyDescent="0.25">
      <c r="A155" s="28" t="s">
        <v>796</v>
      </c>
      <c r="B155" s="29" t="s">
        <v>86</v>
      </c>
      <c r="C155" s="31" t="s">
        <v>753</v>
      </c>
      <c r="D155" s="31" t="s">
        <v>149</v>
      </c>
      <c r="E155" s="32" t="s">
        <v>150</v>
      </c>
      <c r="F155" s="32" t="s">
        <v>12</v>
      </c>
      <c r="G155" s="33">
        <v>108866</v>
      </c>
      <c r="H155" s="34">
        <v>2200.8000000000002</v>
      </c>
      <c r="I155" s="35">
        <v>2200.8000000000002</v>
      </c>
      <c r="J155" s="36">
        <v>0</v>
      </c>
      <c r="L155" s="51">
        <v>1572</v>
      </c>
      <c r="M155" s="51">
        <v>31439.999999999996</v>
      </c>
      <c r="O155" s="30" t="s">
        <v>648</v>
      </c>
      <c r="P155" s="30" t="s">
        <v>643</v>
      </c>
      <c r="Q155" s="30" t="s">
        <v>658</v>
      </c>
      <c r="R155" s="30" t="s">
        <v>607</v>
      </c>
      <c r="S155" s="31" t="s">
        <v>643</v>
      </c>
      <c r="T155" s="32" t="s">
        <v>735</v>
      </c>
    </row>
    <row r="156" spans="1:20" ht="40.799999999999997" x14ac:dyDescent="0.25">
      <c r="A156" s="28" t="s">
        <v>797</v>
      </c>
      <c r="B156" s="29" t="s">
        <v>86</v>
      </c>
      <c r="C156" s="31" t="s">
        <v>754</v>
      </c>
      <c r="D156" s="31" t="s">
        <v>149</v>
      </c>
      <c r="E156" s="32" t="s">
        <v>528</v>
      </c>
      <c r="F156" s="32" t="s">
        <v>12</v>
      </c>
      <c r="G156" s="33">
        <v>108867</v>
      </c>
      <c r="H156" s="34">
        <v>1629.68</v>
      </c>
      <c r="I156" s="35">
        <v>1629.68</v>
      </c>
      <c r="J156" s="36">
        <v>0</v>
      </c>
      <c r="L156" s="51">
        <v>1164.0571428571427</v>
      </c>
      <c r="M156" s="51">
        <v>23281.142857142855</v>
      </c>
      <c r="O156" s="30" t="s">
        <v>648</v>
      </c>
      <c r="P156" s="30" t="s">
        <v>643</v>
      </c>
      <c r="Q156" s="30" t="s">
        <v>655</v>
      </c>
      <c r="R156" s="30" t="s">
        <v>606</v>
      </c>
      <c r="S156" s="31" t="s">
        <v>643</v>
      </c>
      <c r="T156" s="32" t="s">
        <v>735</v>
      </c>
    </row>
    <row r="157" spans="1:20" ht="40.799999999999997" x14ac:dyDescent="0.25">
      <c r="A157" s="28" t="s">
        <v>112</v>
      </c>
      <c r="B157" s="29" t="s">
        <v>86</v>
      </c>
      <c r="C157" s="31" t="s">
        <v>755</v>
      </c>
      <c r="D157" s="31" t="s">
        <v>113</v>
      </c>
      <c r="E157" s="32" t="s">
        <v>46</v>
      </c>
      <c r="F157" s="32" t="s">
        <v>83</v>
      </c>
      <c r="G157" s="33">
        <v>23314</v>
      </c>
      <c r="H157" s="34">
        <v>97.3</v>
      </c>
      <c r="I157" s="35">
        <v>97.3</v>
      </c>
      <c r="J157" s="36">
        <v>0</v>
      </c>
      <c r="L157" s="51">
        <f t="shared" si="9"/>
        <v>69.499999999999986</v>
      </c>
      <c r="M157" s="51">
        <f t="shared" si="6"/>
        <v>694.99999999999989</v>
      </c>
      <c r="O157" s="30" t="s">
        <v>648</v>
      </c>
      <c r="P157" s="30" t="s">
        <v>643</v>
      </c>
      <c r="Q157" s="30" t="s">
        <v>649</v>
      </c>
      <c r="R157" s="30" t="s">
        <v>608</v>
      </c>
      <c r="S157" s="31" t="s">
        <v>643</v>
      </c>
      <c r="T157" s="32" t="s">
        <v>735</v>
      </c>
    </row>
    <row r="158" spans="1:20" ht="40.799999999999997" x14ac:dyDescent="0.25">
      <c r="A158" s="28" t="s">
        <v>114</v>
      </c>
      <c r="B158" s="29" t="s">
        <v>86</v>
      </c>
      <c r="C158" s="31" t="s">
        <v>755</v>
      </c>
      <c r="D158" s="31" t="s">
        <v>113</v>
      </c>
      <c r="E158" s="32" t="s">
        <v>56</v>
      </c>
      <c r="F158" s="32" t="s">
        <v>83</v>
      </c>
      <c r="G158" s="33">
        <v>23315</v>
      </c>
      <c r="H158" s="34">
        <v>212.8</v>
      </c>
      <c r="I158" s="35">
        <v>212.8</v>
      </c>
      <c r="J158" s="36">
        <v>0</v>
      </c>
      <c r="L158" s="51">
        <f t="shared" si="9"/>
        <v>152</v>
      </c>
      <c r="M158" s="51">
        <f t="shared" si="6"/>
        <v>1520</v>
      </c>
      <c r="O158" s="30" t="s">
        <v>648</v>
      </c>
      <c r="P158" s="30" t="s">
        <v>643</v>
      </c>
      <c r="Q158" s="30" t="s">
        <v>649</v>
      </c>
      <c r="R158" s="30" t="s">
        <v>608</v>
      </c>
      <c r="S158" s="31" t="s">
        <v>643</v>
      </c>
      <c r="T158" s="32" t="s">
        <v>735</v>
      </c>
    </row>
    <row r="159" spans="1:20" ht="40.799999999999997" x14ac:dyDescent="0.25">
      <c r="A159" s="28" t="s">
        <v>410</v>
      </c>
      <c r="B159" s="29" t="s">
        <v>86</v>
      </c>
      <c r="C159" s="31" t="s">
        <v>755</v>
      </c>
      <c r="D159" s="31" t="s">
        <v>113</v>
      </c>
      <c r="E159" s="32" t="s">
        <v>374</v>
      </c>
      <c r="F159" s="32" t="s">
        <v>83</v>
      </c>
      <c r="G159" s="33">
        <v>23316</v>
      </c>
      <c r="H159" s="34">
        <v>383.6</v>
      </c>
      <c r="I159" s="35">
        <v>383.6</v>
      </c>
      <c r="J159" s="36">
        <v>0</v>
      </c>
      <c r="L159" s="51">
        <f t="shared" si="9"/>
        <v>274</v>
      </c>
      <c r="M159" s="51">
        <f t="shared" si="6"/>
        <v>2740</v>
      </c>
      <c r="O159" s="30" t="s">
        <v>648</v>
      </c>
      <c r="P159" s="30" t="s">
        <v>643</v>
      </c>
      <c r="Q159" s="30" t="s">
        <v>649</v>
      </c>
      <c r="R159" s="30" t="s">
        <v>608</v>
      </c>
      <c r="S159" s="31" t="s">
        <v>643</v>
      </c>
      <c r="T159" s="32" t="s">
        <v>735</v>
      </c>
    </row>
    <row r="160" spans="1:20" ht="40.799999999999997" x14ac:dyDescent="0.25">
      <c r="A160" s="28" t="s">
        <v>424</v>
      </c>
      <c r="B160" s="29" t="s">
        <v>86</v>
      </c>
      <c r="C160" s="31" t="s">
        <v>755</v>
      </c>
      <c r="D160" s="31" t="s">
        <v>113</v>
      </c>
      <c r="E160" s="32" t="s">
        <v>383</v>
      </c>
      <c r="F160" s="32" t="s">
        <v>83</v>
      </c>
      <c r="G160" s="33">
        <v>23317</v>
      </c>
      <c r="H160" s="34">
        <v>595</v>
      </c>
      <c r="I160" s="35">
        <v>595</v>
      </c>
      <c r="J160" s="36">
        <v>0</v>
      </c>
      <c r="L160" s="51">
        <f t="shared" si="9"/>
        <v>425</v>
      </c>
      <c r="M160" s="51">
        <f t="shared" si="6"/>
        <v>4250</v>
      </c>
      <c r="O160" s="30" t="s">
        <v>648</v>
      </c>
      <c r="P160" s="30" t="s">
        <v>643</v>
      </c>
      <c r="Q160" s="30" t="s">
        <v>649</v>
      </c>
      <c r="R160" s="30" t="s">
        <v>608</v>
      </c>
      <c r="S160" s="31" t="s">
        <v>643</v>
      </c>
      <c r="T160" s="32" t="s">
        <v>735</v>
      </c>
    </row>
    <row r="161" spans="1:20" ht="40.799999999999997" x14ac:dyDescent="0.25">
      <c r="A161" s="28" t="s">
        <v>151</v>
      </c>
      <c r="B161" s="29" t="s">
        <v>86</v>
      </c>
      <c r="C161" s="31" t="s">
        <v>756</v>
      </c>
      <c r="D161" s="31" t="s">
        <v>152</v>
      </c>
      <c r="E161" s="32" t="s">
        <v>46</v>
      </c>
      <c r="F161" s="32" t="s">
        <v>83</v>
      </c>
      <c r="G161" s="33">
        <v>30870</v>
      </c>
      <c r="H161" s="34">
        <v>364</v>
      </c>
      <c r="I161" s="35">
        <v>364</v>
      </c>
      <c r="J161" s="36">
        <v>0</v>
      </c>
      <c r="L161" s="51">
        <f t="shared" si="9"/>
        <v>259.99999999999994</v>
      </c>
      <c r="M161" s="51">
        <f t="shared" si="6"/>
        <v>2599.9999999999991</v>
      </c>
      <c r="O161" s="30" t="s">
        <v>648</v>
      </c>
      <c r="P161" s="30" t="s">
        <v>643</v>
      </c>
      <c r="Q161" s="30" t="s">
        <v>655</v>
      </c>
      <c r="R161" s="30" t="s">
        <v>606</v>
      </c>
      <c r="S161" s="31" t="s">
        <v>643</v>
      </c>
      <c r="T161" s="32" t="s">
        <v>735</v>
      </c>
    </row>
    <row r="162" spans="1:20" ht="40.799999999999997" x14ac:dyDescent="0.25">
      <c r="A162" s="28" t="s">
        <v>153</v>
      </c>
      <c r="B162" s="29" t="s">
        <v>86</v>
      </c>
      <c r="C162" s="31" t="s">
        <v>756</v>
      </c>
      <c r="D162" s="31" t="s">
        <v>152</v>
      </c>
      <c r="E162" s="32" t="s">
        <v>56</v>
      </c>
      <c r="F162" s="32" t="s">
        <v>83</v>
      </c>
      <c r="G162" s="33">
        <v>30871</v>
      </c>
      <c r="H162" s="34">
        <v>1325.8</v>
      </c>
      <c r="I162" s="35">
        <v>1325.8</v>
      </c>
      <c r="J162" s="36">
        <v>0</v>
      </c>
      <c r="L162" s="51">
        <f t="shared" si="9"/>
        <v>946.99999999999977</v>
      </c>
      <c r="M162" s="51">
        <f t="shared" si="6"/>
        <v>9469.9999999999982</v>
      </c>
      <c r="O162" s="30" t="s">
        <v>648</v>
      </c>
      <c r="P162" s="30" t="s">
        <v>643</v>
      </c>
      <c r="Q162" s="30" t="s">
        <v>655</v>
      </c>
      <c r="R162" s="30" t="s">
        <v>606</v>
      </c>
      <c r="S162" s="31" t="s">
        <v>643</v>
      </c>
      <c r="T162" s="32" t="s">
        <v>735</v>
      </c>
    </row>
    <row r="163" spans="1:20" ht="40.799999999999997" x14ac:dyDescent="0.25">
      <c r="A163" s="28" t="s">
        <v>414</v>
      </c>
      <c r="B163" s="29" t="s">
        <v>86</v>
      </c>
      <c r="C163" s="31" t="s">
        <v>756</v>
      </c>
      <c r="D163" s="31" t="s">
        <v>152</v>
      </c>
      <c r="E163" s="32" t="s">
        <v>374</v>
      </c>
      <c r="F163" s="32" t="s">
        <v>83</v>
      </c>
      <c r="G163" s="33">
        <v>30872</v>
      </c>
      <c r="H163" s="34">
        <v>2016</v>
      </c>
      <c r="I163" s="35">
        <v>2016</v>
      </c>
      <c r="J163" s="36">
        <v>0</v>
      </c>
      <c r="L163" s="51">
        <f t="shared" si="9"/>
        <v>1439.9999999999998</v>
      </c>
      <c r="M163" s="51">
        <f t="shared" si="6"/>
        <v>14399.999999999996</v>
      </c>
      <c r="O163" s="30" t="s">
        <v>648</v>
      </c>
      <c r="P163" s="30" t="s">
        <v>643</v>
      </c>
      <c r="Q163" s="30" t="s">
        <v>655</v>
      </c>
      <c r="R163" s="30" t="s">
        <v>606</v>
      </c>
      <c r="S163" s="31" t="s">
        <v>643</v>
      </c>
      <c r="T163" s="32" t="s">
        <v>735</v>
      </c>
    </row>
    <row r="164" spans="1:20" ht="40.799999999999997" x14ac:dyDescent="0.25">
      <c r="A164" s="28" t="s">
        <v>415</v>
      </c>
      <c r="B164" s="29" t="s">
        <v>86</v>
      </c>
      <c r="C164" s="31" t="s">
        <v>756</v>
      </c>
      <c r="D164" s="31" t="s">
        <v>152</v>
      </c>
      <c r="E164" s="32" t="s">
        <v>383</v>
      </c>
      <c r="F164" s="32" t="s">
        <v>83</v>
      </c>
      <c r="G164" s="33">
        <v>30873</v>
      </c>
      <c r="H164" s="34">
        <v>3238.2</v>
      </c>
      <c r="I164" s="35">
        <v>3238.2</v>
      </c>
      <c r="J164" s="36">
        <v>0</v>
      </c>
      <c r="L164" s="51">
        <f t="shared" si="9"/>
        <v>2312.9999999999995</v>
      </c>
      <c r="M164" s="51">
        <f t="shared" si="6"/>
        <v>23129.999999999996</v>
      </c>
      <c r="O164" s="30" t="s">
        <v>648</v>
      </c>
      <c r="P164" s="30" t="s">
        <v>643</v>
      </c>
      <c r="Q164" s="30" t="s">
        <v>655</v>
      </c>
      <c r="R164" s="30" t="s">
        <v>606</v>
      </c>
      <c r="S164" s="31" t="s">
        <v>643</v>
      </c>
      <c r="T164" s="32" t="s">
        <v>735</v>
      </c>
    </row>
    <row r="165" spans="1:20" ht="40.799999999999997" x14ac:dyDescent="0.25">
      <c r="A165" s="28" t="s">
        <v>154</v>
      </c>
      <c r="B165" s="29" t="s">
        <v>86</v>
      </c>
      <c r="C165" s="31" t="s">
        <v>582</v>
      </c>
      <c r="D165" s="31" t="s">
        <v>156</v>
      </c>
      <c r="E165" s="32" t="s">
        <v>50</v>
      </c>
      <c r="F165" s="32" t="s">
        <v>83</v>
      </c>
      <c r="G165" s="33">
        <v>20416</v>
      </c>
      <c r="H165" s="34">
        <v>386.4</v>
      </c>
      <c r="I165" s="35">
        <v>386.4</v>
      </c>
      <c r="J165" s="36">
        <v>0</v>
      </c>
      <c r="L165" s="51">
        <v>275.99999999999994</v>
      </c>
      <c r="M165" s="51">
        <v>2759.9999999999995</v>
      </c>
      <c r="O165" s="30" t="s">
        <v>656</v>
      </c>
      <c r="P165" s="30" t="s">
        <v>643</v>
      </c>
      <c r="Q165" s="30" t="s">
        <v>662</v>
      </c>
      <c r="R165" s="30" t="s">
        <v>609</v>
      </c>
      <c r="S165" s="31" t="s">
        <v>643</v>
      </c>
      <c r="T165" s="32" t="s">
        <v>735</v>
      </c>
    </row>
    <row r="166" spans="1:20" ht="40.799999999999997" x14ac:dyDescent="0.25">
      <c r="A166" s="28" t="s">
        <v>157</v>
      </c>
      <c r="B166" s="29" t="s">
        <v>86</v>
      </c>
      <c r="C166" s="31" t="s">
        <v>582</v>
      </c>
      <c r="D166" s="31" t="s">
        <v>156</v>
      </c>
      <c r="E166" s="32" t="s">
        <v>56</v>
      </c>
      <c r="F166" s="32" t="s">
        <v>83</v>
      </c>
      <c r="G166" s="33">
        <v>20417</v>
      </c>
      <c r="H166" s="34">
        <v>918.4</v>
      </c>
      <c r="I166" s="35">
        <v>918.4</v>
      </c>
      <c r="J166" s="36">
        <v>0</v>
      </c>
      <c r="L166" s="51">
        <v>655.99999999999989</v>
      </c>
      <c r="M166" s="51">
        <v>6559.9999999999991</v>
      </c>
      <c r="O166" s="30" t="s">
        <v>656</v>
      </c>
      <c r="P166" s="30" t="s">
        <v>643</v>
      </c>
      <c r="Q166" s="30" t="s">
        <v>662</v>
      </c>
      <c r="R166" s="30" t="s">
        <v>609</v>
      </c>
      <c r="S166" s="31" t="s">
        <v>643</v>
      </c>
      <c r="T166" s="32" t="s">
        <v>735</v>
      </c>
    </row>
    <row r="167" spans="1:20" ht="40.799999999999997" x14ac:dyDescent="0.25">
      <c r="A167" s="28" t="s">
        <v>416</v>
      </c>
      <c r="B167" s="29" t="s">
        <v>86</v>
      </c>
      <c r="C167" s="31" t="s">
        <v>582</v>
      </c>
      <c r="D167" s="31" t="s">
        <v>156</v>
      </c>
      <c r="E167" s="32" t="s">
        <v>380</v>
      </c>
      <c r="F167" s="32" t="s">
        <v>12</v>
      </c>
      <c r="G167" s="33">
        <v>20418</v>
      </c>
      <c r="H167" s="34">
        <v>1269.8</v>
      </c>
      <c r="I167" s="35">
        <v>1269.8</v>
      </c>
      <c r="J167" s="36">
        <v>0</v>
      </c>
      <c r="L167" s="51">
        <v>906.99999999999977</v>
      </c>
      <c r="M167" s="51">
        <v>18139.999999999996</v>
      </c>
      <c r="O167" s="30" t="s">
        <v>656</v>
      </c>
      <c r="P167" s="30" t="s">
        <v>643</v>
      </c>
      <c r="Q167" s="30" t="s">
        <v>662</v>
      </c>
      <c r="R167" s="30" t="s">
        <v>609</v>
      </c>
      <c r="S167" s="31" t="s">
        <v>643</v>
      </c>
      <c r="T167" s="32" t="s">
        <v>735</v>
      </c>
    </row>
    <row r="168" spans="1:20" ht="40.799999999999997" x14ac:dyDescent="0.25">
      <c r="A168" s="28" t="s">
        <v>417</v>
      </c>
      <c r="B168" s="29" t="s">
        <v>86</v>
      </c>
      <c r="C168" s="31" t="s">
        <v>582</v>
      </c>
      <c r="D168" s="31" t="s">
        <v>156</v>
      </c>
      <c r="E168" s="32" t="s">
        <v>385</v>
      </c>
      <c r="F168" s="32" t="s">
        <v>12</v>
      </c>
      <c r="G168" s="33">
        <v>20419</v>
      </c>
      <c r="H168" s="34">
        <v>1848.7</v>
      </c>
      <c r="I168" s="35">
        <v>1848.7</v>
      </c>
      <c r="J168" s="36">
        <v>0</v>
      </c>
      <c r="L168" s="51">
        <v>1320.4999999999998</v>
      </c>
      <c r="M168" s="51">
        <v>26409.999999999996</v>
      </c>
      <c r="O168" s="30" t="s">
        <v>656</v>
      </c>
      <c r="P168" s="30" t="s">
        <v>643</v>
      </c>
      <c r="Q168" s="30" t="s">
        <v>662</v>
      </c>
      <c r="R168" s="30" t="s">
        <v>609</v>
      </c>
      <c r="S168" s="31" t="s">
        <v>643</v>
      </c>
      <c r="T168" s="32" t="s">
        <v>735</v>
      </c>
    </row>
    <row r="169" spans="1:20" ht="40.799999999999997" x14ac:dyDescent="0.25">
      <c r="A169" s="28" t="s">
        <v>158</v>
      </c>
      <c r="B169" s="29" t="s">
        <v>86</v>
      </c>
      <c r="C169" s="31" t="s">
        <v>582</v>
      </c>
      <c r="D169" s="31" t="s">
        <v>159</v>
      </c>
      <c r="E169" s="32" t="s">
        <v>46</v>
      </c>
      <c r="F169" s="32" t="s">
        <v>83</v>
      </c>
      <c r="G169" s="33">
        <v>20405</v>
      </c>
      <c r="H169" s="34">
        <v>461.98</v>
      </c>
      <c r="I169" s="35">
        <v>461.98</v>
      </c>
      <c r="J169" s="36">
        <v>0</v>
      </c>
      <c r="L169" s="51">
        <v>329.98571428571427</v>
      </c>
      <c r="M169" s="51">
        <v>3299.8571428571422</v>
      </c>
      <c r="O169" s="30" t="s">
        <v>656</v>
      </c>
      <c r="P169" s="30" t="s">
        <v>643</v>
      </c>
      <c r="Q169" s="30" t="s">
        <v>661</v>
      </c>
      <c r="R169" s="30" t="s">
        <v>610</v>
      </c>
      <c r="S169" s="31" t="s">
        <v>643</v>
      </c>
      <c r="T169" s="32" t="s">
        <v>735</v>
      </c>
    </row>
    <row r="170" spans="1:20" ht="40.799999999999997" x14ac:dyDescent="0.25">
      <c r="A170" s="28" t="s">
        <v>160</v>
      </c>
      <c r="B170" s="29" t="s">
        <v>86</v>
      </c>
      <c r="C170" s="31" t="s">
        <v>582</v>
      </c>
      <c r="D170" s="31" t="s">
        <v>159</v>
      </c>
      <c r="E170" s="32" t="s">
        <v>50</v>
      </c>
      <c r="F170" s="32" t="s">
        <v>83</v>
      </c>
      <c r="G170" s="33">
        <v>20406</v>
      </c>
      <c r="H170" s="34">
        <v>1038.8</v>
      </c>
      <c r="I170" s="35">
        <v>1038.8</v>
      </c>
      <c r="J170" s="36">
        <v>0</v>
      </c>
      <c r="L170" s="51">
        <v>741.99999999999989</v>
      </c>
      <c r="M170" s="51">
        <v>7419.9999999999991</v>
      </c>
      <c r="O170" s="30" t="s">
        <v>656</v>
      </c>
      <c r="P170" s="30" t="s">
        <v>643</v>
      </c>
      <c r="Q170" s="30" t="s">
        <v>661</v>
      </c>
      <c r="R170" s="30" t="s">
        <v>610</v>
      </c>
      <c r="S170" s="31" t="s">
        <v>643</v>
      </c>
      <c r="T170" s="32" t="s">
        <v>735</v>
      </c>
    </row>
    <row r="171" spans="1:20" ht="40.799999999999997" x14ac:dyDescent="0.25">
      <c r="A171" s="28" t="s">
        <v>161</v>
      </c>
      <c r="B171" s="29" t="s">
        <v>86</v>
      </c>
      <c r="C171" s="31" t="s">
        <v>582</v>
      </c>
      <c r="D171" s="31" t="s">
        <v>159</v>
      </c>
      <c r="E171" s="32" t="s">
        <v>56</v>
      </c>
      <c r="F171" s="32" t="s">
        <v>83</v>
      </c>
      <c r="G171" s="33">
        <v>20407</v>
      </c>
      <c r="H171" s="34">
        <v>1694</v>
      </c>
      <c r="I171" s="35">
        <v>1694</v>
      </c>
      <c r="J171" s="36">
        <v>0</v>
      </c>
      <c r="L171" s="51">
        <v>1209.9999999999998</v>
      </c>
      <c r="M171" s="51">
        <v>12099.999999999996</v>
      </c>
      <c r="O171" s="30" t="s">
        <v>656</v>
      </c>
      <c r="P171" s="30" t="s">
        <v>643</v>
      </c>
      <c r="Q171" s="30" t="s">
        <v>661</v>
      </c>
      <c r="R171" s="30" t="s">
        <v>610</v>
      </c>
      <c r="S171" s="31" t="s">
        <v>643</v>
      </c>
      <c r="T171" s="32" t="s">
        <v>735</v>
      </c>
    </row>
    <row r="172" spans="1:20" ht="40.799999999999997" x14ac:dyDescent="0.25">
      <c r="A172" s="28" t="s">
        <v>419</v>
      </c>
      <c r="B172" s="29" t="s">
        <v>86</v>
      </c>
      <c r="C172" s="31" t="s">
        <v>582</v>
      </c>
      <c r="D172" s="31" t="s">
        <v>159</v>
      </c>
      <c r="E172" s="32" t="s">
        <v>380</v>
      </c>
      <c r="F172" s="32" t="s">
        <v>12</v>
      </c>
      <c r="G172" s="33">
        <v>20408</v>
      </c>
      <c r="H172" s="34">
        <v>1755.6</v>
      </c>
      <c r="I172" s="35">
        <v>1755.6</v>
      </c>
      <c r="J172" s="36">
        <v>0</v>
      </c>
      <c r="L172" s="51">
        <v>1253.9999999999998</v>
      </c>
      <c r="M172" s="51">
        <v>25079.999999999996</v>
      </c>
      <c r="O172" s="30" t="s">
        <v>656</v>
      </c>
      <c r="P172" s="30" t="s">
        <v>643</v>
      </c>
      <c r="Q172" s="30" t="s">
        <v>661</v>
      </c>
      <c r="R172" s="30" t="s">
        <v>610</v>
      </c>
      <c r="S172" s="31" t="s">
        <v>643</v>
      </c>
      <c r="T172" s="32" t="s">
        <v>735</v>
      </c>
    </row>
    <row r="173" spans="1:20" ht="40.799999999999997" x14ac:dyDescent="0.25">
      <c r="A173" s="28" t="s">
        <v>420</v>
      </c>
      <c r="B173" s="29" t="s">
        <v>86</v>
      </c>
      <c r="C173" s="31" t="s">
        <v>582</v>
      </c>
      <c r="D173" s="31" t="s">
        <v>159</v>
      </c>
      <c r="E173" s="32" t="s">
        <v>385</v>
      </c>
      <c r="F173" s="32" t="s">
        <v>12</v>
      </c>
      <c r="G173" s="33">
        <v>20409</v>
      </c>
      <c r="H173" s="34">
        <v>2468.1999999999998</v>
      </c>
      <c r="I173" s="35">
        <v>2468.1999999999998</v>
      </c>
      <c r="J173" s="36">
        <v>0</v>
      </c>
      <c r="L173" s="51">
        <v>1762.9999999999995</v>
      </c>
      <c r="M173" s="51">
        <v>35259.999999999993</v>
      </c>
      <c r="O173" s="30" t="s">
        <v>656</v>
      </c>
      <c r="P173" s="30" t="s">
        <v>643</v>
      </c>
      <c r="Q173" s="30" t="s">
        <v>661</v>
      </c>
      <c r="R173" s="30" t="s">
        <v>610</v>
      </c>
      <c r="S173" s="31" t="s">
        <v>643</v>
      </c>
      <c r="T173" s="32" t="s">
        <v>735</v>
      </c>
    </row>
    <row r="174" spans="1:20" ht="40.799999999999997" x14ac:dyDescent="0.25">
      <c r="A174" s="28" t="s">
        <v>418</v>
      </c>
      <c r="B174" s="29" t="s">
        <v>86</v>
      </c>
      <c r="C174" s="31" t="s">
        <v>582</v>
      </c>
      <c r="D174" s="31" t="s">
        <v>386</v>
      </c>
      <c r="E174" s="32" t="s">
        <v>387</v>
      </c>
      <c r="F174" s="32" t="s">
        <v>12</v>
      </c>
      <c r="G174" s="33">
        <v>20415</v>
      </c>
      <c r="H174" s="34">
        <v>1659</v>
      </c>
      <c r="I174" s="35">
        <v>1659</v>
      </c>
      <c r="J174" s="36">
        <v>0</v>
      </c>
      <c r="L174" s="51">
        <v>1184.9999999999998</v>
      </c>
      <c r="M174" s="51">
        <v>23699.999999999993</v>
      </c>
      <c r="O174" s="30" t="s">
        <v>656</v>
      </c>
      <c r="P174" s="30" t="s">
        <v>643</v>
      </c>
      <c r="Q174" s="30" t="s">
        <v>661</v>
      </c>
      <c r="R174" s="30" t="s">
        <v>610</v>
      </c>
      <c r="S174" s="31" t="s">
        <v>643</v>
      </c>
      <c r="T174" s="32" t="s">
        <v>735</v>
      </c>
    </row>
    <row r="175" spans="1:20" ht="40.799999999999997" x14ac:dyDescent="0.25">
      <c r="A175" s="28" t="s">
        <v>819</v>
      </c>
      <c r="B175" s="29" t="s">
        <v>86</v>
      </c>
      <c r="C175" s="31" t="s">
        <v>757</v>
      </c>
      <c r="D175" s="31" t="s">
        <v>567</v>
      </c>
      <c r="E175" s="32" t="s">
        <v>568</v>
      </c>
      <c r="F175" s="32" t="s">
        <v>12</v>
      </c>
      <c r="G175" s="33">
        <v>180040</v>
      </c>
      <c r="H175" s="34">
        <v>1201.18</v>
      </c>
      <c r="I175" s="35">
        <v>1201.18</v>
      </c>
      <c r="J175" s="36">
        <v>0</v>
      </c>
      <c r="L175" s="51">
        <v>857.98571428571427</v>
      </c>
      <c r="M175" s="51">
        <v>17159.714285714283</v>
      </c>
      <c r="O175" s="30" t="s">
        <v>656</v>
      </c>
      <c r="P175" s="30" t="s">
        <v>643</v>
      </c>
      <c r="Q175" s="30" t="s">
        <v>661</v>
      </c>
      <c r="R175" s="30" t="s">
        <v>610</v>
      </c>
      <c r="S175" s="31" t="s">
        <v>643</v>
      </c>
      <c r="T175" s="32" t="s">
        <v>735</v>
      </c>
    </row>
    <row r="176" spans="1:20" ht="40.799999999999997" x14ac:dyDescent="0.25">
      <c r="A176" s="28" t="s">
        <v>496</v>
      </c>
      <c r="B176" s="29" t="s">
        <v>86</v>
      </c>
      <c r="C176" s="31" t="s">
        <v>758</v>
      </c>
      <c r="D176" s="31" t="s">
        <v>503</v>
      </c>
      <c r="E176" s="32" t="s">
        <v>46</v>
      </c>
      <c r="F176" s="32" t="s">
        <v>83</v>
      </c>
      <c r="G176" s="33">
        <v>34540</v>
      </c>
      <c r="H176" s="34">
        <v>607.59</v>
      </c>
      <c r="I176" s="35">
        <v>1097.5999999999999</v>
      </c>
      <c r="J176" s="36">
        <v>490.00999999999988</v>
      </c>
      <c r="L176" s="51">
        <f t="shared" si="9"/>
        <v>783.99999999999977</v>
      </c>
      <c r="M176" s="51">
        <f>L176/SUBSTITUTE(F176,"ks","")*100</f>
        <v>7839.9999999999982</v>
      </c>
      <c r="O176" s="30" t="s">
        <v>656</v>
      </c>
      <c r="P176" s="30" t="s">
        <v>643</v>
      </c>
      <c r="Q176" s="30" t="s">
        <v>651</v>
      </c>
      <c r="R176" s="30" t="s">
        <v>611</v>
      </c>
      <c r="S176" s="31" t="s">
        <v>643</v>
      </c>
      <c r="T176" s="32" t="s">
        <v>736</v>
      </c>
    </row>
    <row r="177" spans="1:20" ht="40.799999999999997" x14ac:dyDescent="0.25">
      <c r="A177" s="28" t="s">
        <v>497</v>
      </c>
      <c r="B177" s="29" t="s">
        <v>86</v>
      </c>
      <c r="C177" s="31" t="s">
        <v>758</v>
      </c>
      <c r="D177" s="31" t="s">
        <v>503</v>
      </c>
      <c r="E177" s="32" t="s">
        <v>50</v>
      </c>
      <c r="F177" s="32" t="s">
        <v>83</v>
      </c>
      <c r="G177" s="33">
        <v>34541</v>
      </c>
      <c r="H177" s="34">
        <v>1367.09</v>
      </c>
      <c r="I177" s="35">
        <v>1856.38</v>
      </c>
      <c r="J177" s="36">
        <v>489.29000000000019</v>
      </c>
      <c r="L177" s="51">
        <f t="shared" si="9"/>
        <v>1325.9857142857143</v>
      </c>
      <c r="M177" s="51">
        <f t="shared" ref="M177:M181" si="10">L177/SUBSTITUTE(F177,"ks","")*100</f>
        <v>13259.857142857143</v>
      </c>
      <c r="O177" s="30" t="s">
        <v>656</v>
      </c>
      <c r="P177" s="30" t="s">
        <v>643</v>
      </c>
      <c r="Q177" s="30" t="s">
        <v>651</v>
      </c>
      <c r="R177" s="30" t="s">
        <v>611</v>
      </c>
      <c r="S177" s="31" t="s">
        <v>643</v>
      </c>
      <c r="T177" s="32" t="s">
        <v>736</v>
      </c>
    </row>
    <row r="178" spans="1:20" ht="40.799999999999997" x14ac:dyDescent="0.25">
      <c r="A178" s="28" t="s">
        <v>498</v>
      </c>
      <c r="B178" s="29" t="s">
        <v>86</v>
      </c>
      <c r="C178" s="31" t="s">
        <v>758</v>
      </c>
      <c r="D178" s="31" t="s">
        <v>503</v>
      </c>
      <c r="E178" s="32" t="s">
        <v>56</v>
      </c>
      <c r="F178" s="32" t="s">
        <v>83</v>
      </c>
      <c r="G178" s="33">
        <v>34542</v>
      </c>
      <c r="H178" s="34">
        <v>2430.4</v>
      </c>
      <c r="I178" s="35">
        <v>2430.4</v>
      </c>
      <c r="J178" s="36">
        <v>0</v>
      </c>
      <c r="L178" s="51">
        <f t="shared" si="9"/>
        <v>1736</v>
      </c>
      <c r="M178" s="51">
        <f t="shared" si="10"/>
        <v>17360</v>
      </c>
      <c r="O178" s="30" t="s">
        <v>656</v>
      </c>
      <c r="P178" s="30" t="s">
        <v>643</v>
      </c>
      <c r="Q178" s="30" t="s">
        <v>651</v>
      </c>
      <c r="R178" s="30" t="s">
        <v>611</v>
      </c>
      <c r="S178" s="31" t="s">
        <v>643</v>
      </c>
      <c r="T178" s="32" t="s">
        <v>736</v>
      </c>
    </row>
    <row r="179" spans="1:20" ht="40.799999999999997" x14ac:dyDescent="0.25">
      <c r="A179" s="28" t="s">
        <v>499</v>
      </c>
      <c r="B179" s="29" t="s">
        <v>86</v>
      </c>
      <c r="C179" s="31" t="s">
        <v>758</v>
      </c>
      <c r="D179" s="31" t="s">
        <v>503</v>
      </c>
      <c r="E179" s="32" t="s">
        <v>374</v>
      </c>
      <c r="F179" s="32" t="s">
        <v>12</v>
      </c>
      <c r="G179" s="33">
        <v>34543</v>
      </c>
      <c r="H179" s="34">
        <v>2430.4</v>
      </c>
      <c r="I179" s="35">
        <v>2430.4</v>
      </c>
      <c r="J179" s="36">
        <v>0</v>
      </c>
      <c r="L179" s="51">
        <f t="shared" si="9"/>
        <v>1736</v>
      </c>
      <c r="M179" s="51">
        <f t="shared" si="10"/>
        <v>34720</v>
      </c>
      <c r="O179" s="30" t="s">
        <v>656</v>
      </c>
      <c r="P179" s="30" t="s">
        <v>643</v>
      </c>
      <c r="Q179" s="30" t="s">
        <v>651</v>
      </c>
      <c r="R179" s="30" t="s">
        <v>611</v>
      </c>
      <c r="S179" s="31" t="s">
        <v>643</v>
      </c>
      <c r="T179" s="32" t="s">
        <v>736</v>
      </c>
    </row>
    <row r="180" spans="1:20" ht="40.799999999999997" x14ac:dyDescent="0.25">
      <c r="A180" s="28" t="s">
        <v>500</v>
      </c>
      <c r="B180" s="29" t="s">
        <v>86</v>
      </c>
      <c r="C180" s="31" t="s">
        <v>758</v>
      </c>
      <c r="D180" s="31" t="s">
        <v>503</v>
      </c>
      <c r="E180" s="32" t="s">
        <v>380</v>
      </c>
      <c r="F180" s="32" t="s">
        <v>12</v>
      </c>
      <c r="G180" s="33">
        <v>34544</v>
      </c>
      <c r="H180" s="34">
        <v>2734.18</v>
      </c>
      <c r="I180" s="35">
        <v>2734.18</v>
      </c>
      <c r="J180" s="36">
        <v>0</v>
      </c>
      <c r="L180" s="51">
        <f t="shared" si="9"/>
        <v>1952.985714285714</v>
      </c>
      <c r="M180" s="51">
        <f t="shared" si="10"/>
        <v>39059.714285714275</v>
      </c>
      <c r="O180" s="30" t="s">
        <v>656</v>
      </c>
      <c r="P180" s="30" t="s">
        <v>643</v>
      </c>
      <c r="Q180" s="30" t="s">
        <v>651</v>
      </c>
      <c r="R180" s="30" t="s">
        <v>611</v>
      </c>
      <c r="S180" s="31" t="s">
        <v>643</v>
      </c>
      <c r="T180" s="32" t="s">
        <v>736</v>
      </c>
    </row>
    <row r="181" spans="1:20" ht="40.799999999999997" x14ac:dyDescent="0.25">
      <c r="A181" s="28" t="s">
        <v>501</v>
      </c>
      <c r="B181" s="29" t="s">
        <v>86</v>
      </c>
      <c r="C181" s="31" t="s">
        <v>758</v>
      </c>
      <c r="D181" s="31" t="s">
        <v>503</v>
      </c>
      <c r="E181" s="32" t="s">
        <v>378</v>
      </c>
      <c r="F181" s="32" t="s">
        <v>12</v>
      </c>
      <c r="G181" s="33">
        <v>34545</v>
      </c>
      <c r="H181" s="34">
        <v>4860.8</v>
      </c>
      <c r="I181" s="35">
        <v>4860.8</v>
      </c>
      <c r="J181" s="36">
        <v>0</v>
      </c>
      <c r="L181" s="51">
        <f t="shared" si="9"/>
        <v>3472</v>
      </c>
      <c r="M181" s="51">
        <f t="shared" si="10"/>
        <v>69440</v>
      </c>
      <c r="O181" s="30" t="s">
        <v>656</v>
      </c>
      <c r="P181" s="30" t="s">
        <v>643</v>
      </c>
      <c r="Q181" s="30" t="s">
        <v>651</v>
      </c>
      <c r="R181" s="30" t="s">
        <v>611</v>
      </c>
      <c r="S181" s="31" t="s">
        <v>643</v>
      </c>
      <c r="T181" s="32" t="s">
        <v>736</v>
      </c>
    </row>
    <row r="182" spans="1:20" ht="40.799999999999997" x14ac:dyDescent="0.25">
      <c r="A182" s="108" t="s">
        <v>820</v>
      </c>
      <c r="B182" s="109" t="s">
        <v>86</v>
      </c>
      <c r="C182" s="110" t="s">
        <v>505</v>
      </c>
      <c r="D182" s="110" t="s">
        <v>525</v>
      </c>
      <c r="E182" s="111" t="s">
        <v>514</v>
      </c>
      <c r="F182" s="111" t="s">
        <v>83</v>
      </c>
      <c r="G182" s="112">
        <v>139068</v>
      </c>
      <c r="H182" s="113">
        <v>593.6</v>
      </c>
      <c r="I182" s="113">
        <v>593.6</v>
      </c>
      <c r="J182" s="114">
        <v>0</v>
      </c>
      <c r="K182" s="115"/>
      <c r="L182" s="116">
        <v>424</v>
      </c>
      <c r="M182" s="116">
        <v>4240</v>
      </c>
      <c r="O182" s="30" t="s">
        <v>656</v>
      </c>
      <c r="P182" s="30" t="s">
        <v>643</v>
      </c>
      <c r="Q182" s="30" t="s">
        <v>659</v>
      </c>
      <c r="R182" s="30" t="s">
        <v>612</v>
      </c>
      <c r="S182" s="31" t="s">
        <v>643</v>
      </c>
      <c r="T182" s="32" t="s">
        <v>735</v>
      </c>
    </row>
    <row r="183" spans="1:20" ht="40.799999999999997" x14ac:dyDescent="0.25">
      <c r="A183" s="108" t="s">
        <v>821</v>
      </c>
      <c r="B183" s="109" t="s">
        <v>86</v>
      </c>
      <c r="C183" s="110" t="s">
        <v>505</v>
      </c>
      <c r="D183" s="110" t="s">
        <v>525</v>
      </c>
      <c r="E183" s="111" t="s">
        <v>56</v>
      </c>
      <c r="F183" s="111" t="s">
        <v>83</v>
      </c>
      <c r="G183" s="112">
        <v>139061</v>
      </c>
      <c r="H183" s="113">
        <v>1013.6</v>
      </c>
      <c r="I183" s="113">
        <v>1013.6</v>
      </c>
      <c r="J183" s="114">
        <v>0</v>
      </c>
      <c r="K183" s="115"/>
      <c r="L183" s="116">
        <v>723.99999999999989</v>
      </c>
      <c r="M183" s="116">
        <v>7239.9999999999991</v>
      </c>
      <c r="O183" s="30" t="s">
        <v>656</v>
      </c>
      <c r="P183" s="30" t="s">
        <v>643</v>
      </c>
      <c r="Q183" s="30" t="s">
        <v>659</v>
      </c>
      <c r="R183" s="30" t="s">
        <v>612</v>
      </c>
      <c r="S183" s="31" t="s">
        <v>643</v>
      </c>
      <c r="T183" s="32" t="s">
        <v>735</v>
      </c>
    </row>
    <row r="184" spans="1:20" ht="40.799999999999997" x14ac:dyDescent="0.25">
      <c r="A184" s="108" t="s">
        <v>822</v>
      </c>
      <c r="B184" s="109" t="s">
        <v>86</v>
      </c>
      <c r="C184" s="110" t="s">
        <v>505</v>
      </c>
      <c r="D184" s="110" t="s">
        <v>525</v>
      </c>
      <c r="E184" s="111" t="s">
        <v>515</v>
      </c>
      <c r="F184" s="111" t="s">
        <v>83</v>
      </c>
      <c r="G184" s="112">
        <v>168062</v>
      </c>
      <c r="H184" s="113">
        <v>1906.8</v>
      </c>
      <c r="I184" s="113">
        <v>1906.8</v>
      </c>
      <c r="J184" s="114">
        <v>0</v>
      </c>
      <c r="K184" s="115"/>
      <c r="L184" s="116">
        <v>1361.9999999999998</v>
      </c>
      <c r="M184" s="116">
        <v>13619.999999999998</v>
      </c>
      <c r="O184" s="30" t="s">
        <v>656</v>
      </c>
      <c r="P184" s="30" t="s">
        <v>643</v>
      </c>
      <c r="Q184" s="30" t="s">
        <v>659</v>
      </c>
      <c r="R184" s="30" t="s">
        <v>612</v>
      </c>
      <c r="S184" s="31" t="s">
        <v>643</v>
      </c>
      <c r="T184" s="32" t="s">
        <v>735</v>
      </c>
    </row>
    <row r="185" spans="1:20" ht="40.799999999999997" x14ac:dyDescent="0.25">
      <c r="A185" s="108" t="s">
        <v>823</v>
      </c>
      <c r="B185" s="109" t="s">
        <v>86</v>
      </c>
      <c r="C185" s="110" t="s">
        <v>505</v>
      </c>
      <c r="D185" s="110" t="s">
        <v>525</v>
      </c>
      <c r="E185" s="111" t="s">
        <v>380</v>
      </c>
      <c r="F185" s="111" t="s">
        <v>83</v>
      </c>
      <c r="G185" s="112">
        <v>168069</v>
      </c>
      <c r="H185" s="113">
        <v>2910.6</v>
      </c>
      <c r="I185" s="113">
        <v>2910.6</v>
      </c>
      <c r="J185" s="114">
        <v>0</v>
      </c>
      <c r="K185" s="115"/>
      <c r="L185" s="116">
        <v>2078.9999999999995</v>
      </c>
      <c r="M185" s="116">
        <v>20789.999999999996</v>
      </c>
      <c r="O185" s="30" t="s">
        <v>656</v>
      </c>
      <c r="P185" s="30" t="s">
        <v>643</v>
      </c>
      <c r="Q185" s="30" t="s">
        <v>659</v>
      </c>
      <c r="R185" s="30" t="s">
        <v>612</v>
      </c>
      <c r="S185" s="31" t="s">
        <v>643</v>
      </c>
      <c r="T185" s="32" t="s">
        <v>735</v>
      </c>
    </row>
    <row r="186" spans="1:20" ht="40.799999999999997" x14ac:dyDescent="0.25">
      <c r="A186" s="108" t="s">
        <v>824</v>
      </c>
      <c r="B186" s="109" t="s">
        <v>86</v>
      </c>
      <c r="C186" s="110" t="s">
        <v>506</v>
      </c>
      <c r="D186" s="110" t="s">
        <v>525</v>
      </c>
      <c r="E186" s="111" t="s">
        <v>516</v>
      </c>
      <c r="F186" s="111" t="s">
        <v>83</v>
      </c>
      <c r="G186" s="112">
        <v>139070</v>
      </c>
      <c r="H186" s="113">
        <v>5940</v>
      </c>
      <c r="I186" s="113">
        <v>5940.2</v>
      </c>
      <c r="J186" s="114">
        <v>0.2</v>
      </c>
      <c r="K186" s="115"/>
      <c r="L186" s="116">
        <v>4242.9999999999991</v>
      </c>
      <c r="M186" s="116">
        <v>42429.999999999993</v>
      </c>
      <c r="O186" s="30" t="s">
        <v>656</v>
      </c>
      <c r="P186" s="30" t="s">
        <v>643</v>
      </c>
      <c r="Q186" s="30" t="s">
        <v>659</v>
      </c>
      <c r="R186" s="30" t="s">
        <v>612</v>
      </c>
      <c r="S186" s="31" t="s">
        <v>643</v>
      </c>
      <c r="T186" s="32" t="s">
        <v>735</v>
      </c>
    </row>
    <row r="187" spans="1:20" ht="40.799999999999997" x14ac:dyDescent="0.25">
      <c r="A187" s="108" t="s">
        <v>825</v>
      </c>
      <c r="B187" s="109" t="s">
        <v>86</v>
      </c>
      <c r="C187" s="110" t="s">
        <v>507</v>
      </c>
      <c r="D187" s="110" t="s">
        <v>525</v>
      </c>
      <c r="E187" s="111" t="s">
        <v>46</v>
      </c>
      <c r="F187" s="111" t="s">
        <v>83</v>
      </c>
      <c r="G187" s="112">
        <v>139080</v>
      </c>
      <c r="H187" s="113">
        <v>271.60000000000002</v>
      </c>
      <c r="I187" s="113">
        <v>271.60000000000002</v>
      </c>
      <c r="J187" s="114">
        <v>0</v>
      </c>
      <c r="K187" s="115"/>
      <c r="L187" s="116">
        <v>194</v>
      </c>
      <c r="M187" s="116">
        <v>1939.9999999999998</v>
      </c>
      <c r="O187" s="30" t="s">
        <v>656</v>
      </c>
      <c r="P187" s="30" t="s">
        <v>643</v>
      </c>
      <c r="Q187" s="30" t="s">
        <v>659</v>
      </c>
      <c r="R187" s="30" t="s">
        <v>612</v>
      </c>
      <c r="S187" s="31" t="s">
        <v>643</v>
      </c>
      <c r="T187" s="32" t="s">
        <v>735</v>
      </c>
    </row>
    <row r="188" spans="1:20" ht="40.799999999999997" x14ac:dyDescent="0.25">
      <c r="A188" s="108" t="s">
        <v>826</v>
      </c>
      <c r="B188" s="109" t="s">
        <v>86</v>
      </c>
      <c r="C188" s="110" t="s">
        <v>507</v>
      </c>
      <c r="D188" s="110" t="s">
        <v>525</v>
      </c>
      <c r="E188" s="111" t="s">
        <v>147</v>
      </c>
      <c r="F188" s="111" t="s">
        <v>83</v>
      </c>
      <c r="G188" s="112">
        <v>139081</v>
      </c>
      <c r="H188" s="113">
        <v>394.8</v>
      </c>
      <c r="I188" s="113">
        <v>394.8</v>
      </c>
      <c r="J188" s="114">
        <v>0</v>
      </c>
      <c r="K188" s="115"/>
      <c r="L188" s="116">
        <v>282</v>
      </c>
      <c r="M188" s="116">
        <v>2820</v>
      </c>
      <c r="O188" s="30" t="s">
        <v>656</v>
      </c>
      <c r="P188" s="30" t="s">
        <v>643</v>
      </c>
      <c r="Q188" s="30" t="s">
        <v>659</v>
      </c>
      <c r="R188" s="30" t="s">
        <v>612</v>
      </c>
      <c r="S188" s="31" t="s">
        <v>643</v>
      </c>
      <c r="T188" s="32" t="s">
        <v>735</v>
      </c>
    </row>
    <row r="189" spans="1:20" ht="40.799999999999997" x14ac:dyDescent="0.25">
      <c r="A189" s="108" t="s">
        <v>827</v>
      </c>
      <c r="B189" s="109" t="s">
        <v>86</v>
      </c>
      <c r="C189" s="110" t="s">
        <v>507</v>
      </c>
      <c r="D189" s="110" t="s">
        <v>525</v>
      </c>
      <c r="E189" s="111" t="s">
        <v>514</v>
      </c>
      <c r="F189" s="111" t="s">
        <v>83</v>
      </c>
      <c r="G189" s="112">
        <v>139086</v>
      </c>
      <c r="H189" s="113">
        <v>593.6</v>
      </c>
      <c r="I189" s="113">
        <v>593.6</v>
      </c>
      <c r="J189" s="114">
        <v>0</v>
      </c>
      <c r="K189" s="115"/>
      <c r="L189" s="116">
        <v>424</v>
      </c>
      <c r="M189" s="116">
        <v>4240</v>
      </c>
      <c r="O189" s="30" t="s">
        <v>656</v>
      </c>
      <c r="P189" s="30" t="s">
        <v>643</v>
      </c>
      <c r="Q189" s="30" t="s">
        <v>659</v>
      </c>
      <c r="R189" s="30" t="s">
        <v>612</v>
      </c>
      <c r="S189" s="31" t="s">
        <v>643</v>
      </c>
      <c r="T189" s="32" t="s">
        <v>735</v>
      </c>
    </row>
    <row r="190" spans="1:20" ht="40.799999999999997" x14ac:dyDescent="0.25">
      <c r="A190" s="108" t="s">
        <v>828</v>
      </c>
      <c r="B190" s="109" t="s">
        <v>86</v>
      </c>
      <c r="C190" s="110" t="s">
        <v>507</v>
      </c>
      <c r="D190" s="117" t="s">
        <v>525</v>
      </c>
      <c r="E190" s="111" t="s">
        <v>56</v>
      </c>
      <c r="F190" s="118" t="s">
        <v>83</v>
      </c>
      <c r="G190" s="119">
        <v>139083</v>
      </c>
      <c r="H190" s="120">
        <v>1013.6</v>
      </c>
      <c r="I190" s="113">
        <v>1013.6</v>
      </c>
      <c r="J190" s="114">
        <v>0</v>
      </c>
      <c r="K190" s="115"/>
      <c r="L190" s="116">
        <v>723.99999999999989</v>
      </c>
      <c r="M190" s="116">
        <v>7239.9999999999991</v>
      </c>
      <c r="O190" s="30" t="s">
        <v>656</v>
      </c>
      <c r="P190" s="30" t="s">
        <v>643</v>
      </c>
      <c r="Q190" s="30" t="s">
        <v>651</v>
      </c>
      <c r="R190" s="30" t="s">
        <v>613</v>
      </c>
      <c r="S190" s="31" t="s">
        <v>643</v>
      </c>
      <c r="T190" s="32" t="s">
        <v>735</v>
      </c>
    </row>
    <row r="191" spans="1:20" ht="40.799999999999997" x14ac:dyDescent="0.25">
      <c r="A191" s="108" t="s">
        <v>829</v>
      </c>
      <c r="B191" s="109" t="s">
        <v>86</v>
      </c>
      <c r="C191" s="110" t="s">
        <v>507</v>
      </c>
      <c r="D191" s="117" t="s">
        <v>525</v>
      </c>
      <c r="E191" s="111" t="s">
        <v>517</v>
      </c>
      <c r="F191" s="118" t="s">
        <v>83</v>
      </c>
      <c r="G191" s="119">
        <v>168087</v>
      </c>
      <c r="H191" s="120">
        <v>1384.6</v>
      </c>
      <c r="I191" s="113">
        <v>1384.6</v>
      </c>
      <c r="J191" s="114">
        <v>0</v>
      </c>
      <c r="K191" s="115"/>
      <c r="L191" s="116">
        <v>988.99999999999977</v>
      </c>
      <c r="M191" s="116">
        <v>9889.9999999999982</v>
      </c>
      <c r="O191" s="30" t="s">
        <v>656</v>
      </c>
      <c r="P191" s="30" t="s">
        <v>643</v>
      </c>
      <c r="Q191" s="30" t="s">
        <v>651</v>
      </c>
      <c r="R191" s="30" t="s">
        <v>613</v>
      </c>
      <c r="S191" s="31" t="s">
        <v>643</v>
      </c>
      <c r="T191" s="32" t="s">
        <v>735</v>
      </c>
    </row>
    <row r="192" spans="1:20" ht="40.799999999999997" x14ac:dyDescent="0.25">
      <c r="A192" s="108" t="s">
        <v>830</v>
      </c>
      <c r="B192" s="109" t="s">
        <v>86</v>
      </c>
      <c r="C192" s="110" t="s">
        <v>507</v>
      </c>
      <c r="D192" s="117" t="s">
        <v>525</v>
      </c>
      <c r="E192" s="111" t="s">
        <v>374</v>
      </c>
      <c r="F192" s="118" t="s">
        <v>83</v>
      </c>
      <c r="G192" s="119">
        <v>139088</v>
      </c>
      <c r="H192" s="120">
        <v>1979.6</v>
      </c>
      <c r="I192" s="113">
        <v>1979.6</v>
      </c>
      <c r="J192" s="114">
        <v>0</v>
      </c>
      <c r="K192" s="115"/>
      <c r="L192" s="116">
        <v>1413.9999999999998</v>
      </c>
      <c r="M192" s="116">
        <v>14139.999999999998</v>
      </c>
      <c r="O192" s="30" t="s">
        <v>656</v>
      </c>
      <c r="P192" s="30" t="s">
        <v>643</v>
      </c>
      <c r="Q192" s="30" t="s">
        <v>651</v>
      </c>
      <c r="R192" s="30" t="s">
        <v>613</v>
      </c>
      <c r="S192" s="31" t="s">
        <v>643</v>
      </c>
      <c r="T192" s="32" t="s">
        <v>735</v>
      </c>
    </row>
    <row r="193" spans="1:20" ht="40.799999999999997" x14ac:dyDescent="0.25">
      <c r="A193" s="28" t="s">
        <v>838</v>
      </c>
      <c r="B193" s="29" t="s">
        <v>86</v>
      </c>
      <c r="C193" s="31" t="s">
        <v>508</v>
      </c>
      <c r="D193" s="55" t="s">
        <v>525</v>
      </c>
      <c r="E193" s="32" t="s">
        <v>46</v>
      </c>
      <c r="F193" s="56" t="s">
        <v>83</v>
      </c>
      <c r="G193" s="57">
        <v>139350</v>
      </c>
      <c r="H193" s="58">
        <v>487.07</v>
      </c>
      <c r="I193" s="35">
        <v>487.07</v>
      </c>
      <c r="J193" s="36">
        <v>0</v>
      </c>
      <c r="L193" s="51">
        <v>347.90714285714279</v>
      </c>
      <c r="M193" s="51">
        <v>3479.071428571428</v>
      </c>
      <c r="O193" s="30" t="s">
        <v>656</v>
      </c>
      <c r="P193" s="30" t="s">
        <v>643</v>
      </c>
      <c r="Q193" s="30" t="s">
        <v>651</v>
      </c>
      <c r="R193" s="30" t="s">
        <v>613</v>
      </c>
      <c r="S193" s="31" t="s">
        <v>643</v>
      </c>
      <c r="T193" s="32" t="s">
        <v>735</v>
      </c>
    </row>
    <row r="194" spans="1:20" ht="40.799999999999997" x14ac:dyDescent="0.25">
      <c r="A194" s="28" t="s">
        <v>839</v>
      </c>
      <c r="B194" s="29" t="s">
        <v>86</v>
      </c>
      <c r="C194" s="31" t="s">
        <v>508</v>
      </c>
      <c r="D194" s="55" t="s">
        <v>525</v>
      </c>
      <c r="E194" s="32" t="s">
        <v>50</v>
      </c>
      <c r="F194" s="56" t="s">
        <v>83</v>
      </c>
      <c r="G194" s="57">
        <v>139455</v>
      </c>
      <c r="H194" s="58">
        <v>1096.17</v>
      </c>
      <c r="I194" s="35">
        <v>1096.17</v>
      </c>
      <c r="J194" s="36">
        <v>0</v>
      </c>
      <c r="L194" s="51">
        <v>782.9785714285714</v>
      </c>
      <c r="M194" s="51">
        <v>7829.7857142857138</v>
      </c>
      <c r="O194" s="30" t="s">
        <v>656</v>
      </c>
      <c r="P194" s="30" t="s">
        <v>643</v>
      </c>
      <c r="Q194" s="30" t="s">
        <v>651</v>
      </c>
      <c r="R194" s="30" t="s">
        <v>613</v>
      </c>
      <c r="S194" s="31" t="s">
        <v>643</v>
      </c>
      <c r="T194" s="32" t="s">
        <v>735</v>
      </c>
    </row>
    <row r="195" spans="1:20" ht="40.799999999999997" x14ac:dyDescent="0.25">
      <c r="A195" s="28" t="s">
        <v>840</v>
      </c>
      <c r="B195" s="29" t="s">
        <v>86</v>
      </c>
      <c r="C195" s="31" t="s">
        <v>508</v>
      </c>
      <c r="D195" s="55" t="s">
        <v>525</v>
      </c>
      <c r="E195" s="32" t="s">
        <v>56</v>
      </c>
      <c r="F195" s="56" t="s">
        <v>83</v>
      </c>
      <c r="G195" s="57">
        <v>139351</v>
      </c>
      <c r="H195" s="58">
        <v>1948.8</v>
      </c>
      <c r="I195" s="35">
        <v>1948.8</v>
      </c>
      <c r="J195" s="36">
        <v>0</v>
      </c>
      <c r="L195" s="51">
        <v>1391.9999999999998</v>
      </c>
      <c r="M195" s="51">
        <v>13919.999999999998</v>
      </c>
      <c r="O195" s="30" t="s">
        <v>656</v>
      </c>
      <c r="P195" s="30" t="s">
        <v>643</v>
      </c>
      <c r="Q195" s="30" t="s">
        <v>651</v>
      </c>
      <c r="R195" s="30" t="s">
        <v>613</v>
      </c>
      <c r="S195" s="31" t="s">
        <v>643</v>
      </c>
      <c r="T195" s="32" t="s">
        <v>735</v>
      </c>
    </row>
    <row r="196" spans="1:20" ht="40.799999999999997" x14ac:dyDescent="0.25">
      <c r="A196" s="28" t="s">
        <v>841</v>
      </c>
      <c r="B196" s="29" t="s">
        <v>86</v>
      </c>
      <c r="C196" s="31" t="s">
        <v>508</v>
      </c>
      <c r="D196" s="55" t="s">
        <v>525</v>
      </c>
      <c r="E196" s="32" t="s">
        <v>374</v>
      </c>
      <c r="F196" s="56" t="s">
        <v>83</v>
      </c>
      <c r="G196" s="57">
        <v>139352</v>
      </c>
      <c r="H196" s="58">
        <v>3897.6</v>
      </c>
      <c r="I196" s="35">
        <v>3897.6</v>
      </c>
      <c r="J196" s="36">
        <v>0</v>
      </c>
      <c r="L196" s="51">
        <v>2783.9999999999995</v>
      </c>
      <c r="M196" s="51">
        <v>27839.999999999996</v>
      </c>
      <c r="O196" s="30" t="s">
        <v>656</v>
      </c>
      <c r="P196" s="30" t="s">
        <v>643</v>
      </c>
      <c r="Q196" s="30" t="s">
        <v>651</v>
      </c>
      <c r="R196" s="30" t="s">
        <v>613</v>
      </c>
      <c r="S196" s="31" t="s">
        <v>643</v>
      </c>
      <c r="T196" s="32" t="s">
        <v>735</v>
      </c>
    </row>
    <row r="197" spans="1:20" ht="40.799999999999997" x14ac:dyDescent="0.25">
      <c r="A197" s="28" t="s">
        <v>842</v>
      </c>
      <c r="B197" s="29" t="s">
        <v>86</v>
      </c>
      <c r="C197" s="31" t="s">
        <v>508</v>
      </c>
      <c r="D197" s="55" t="s">
        <v>525</v>
      </c>
      <c r="E197" s="32" t="s">
        <v>380</v>
      </c>
      <c r="F197" s="56" t="s">
        <v>83</v>
      </c>
      <c r="G197" s="57">
        <v>139353</v>
      </c>
      <c r="H197" s="58">
        <v>4384.7299999999996</v>
      </c>
      <c r="I197" s="35">
        <v>4384.7299999999996</v>
      </c>
      <c r="J197" s="36">
        <v>0</v>
      </c>
      <c r="L197" s="51">
        <v>3131.9499999999994</v>
      </c>
      <c r="M197" s="51">
        <v>31319.499999999993</v>
      </c>
      <c r="O197" s="30" t="s">
        <v>656</v>
      </c>
      <c r="P197" s="30" t="s">
        <v>643</v>
      </c>
      <c r="Q197" s="30" t="s">
        <v>651</v>
      </c>
      <c r="R197" s="30" t="s">
        <v>613</v>
      </c>
      <c r="S197" s="31" t="s">
        <v>643</v>
      </c>
      <c r="T197" s="32" t="s">
        <v>735</v>
      </c>
    </row>
    <row r="198" spans="1:20" ht="40.799999999999997" x14ac:dyDescent="0.25">
      <c r="A198" s="28" t="s">
        <v>843</v>
      </c>
      <c r="B198" s="29" t="s">
        <v>86</v>
      </c>
      <c r="C198" s="31" t="s">
        <v>509</v>
      </c>
      <c r="D198" s="55" t="s">
        <v>525</v>
      </c>
      <c r="E198" s="32" t="s">
        <v>518</v>
      </c>
      <c r="F198" s="56" t="s">
        <v>83</v>
      </c>
      <c r="G198" s="57">
        <v>139456</v>
      </c>
      <c r="H198" s="58">
        <v>5846.4</v>
      </c>
      <c r="I198" s="35">
        <v>5846.4</v>
      </c>
      <c r="J198" s="36">
        <v>0</v>
      </c>
      <c r="L198" s="51">
        <v>4175.9999999999991</v>
      </c>
      <c r="M198" s="51">
        <v>41759.999999999993</v>
      </c>
      <c r="O198" s="30" t="s">
        <v>656</v>
      </c>
      <c r="P198" s="30" t="s">
        <v>643</v>
      </c>
      <c r="Q198" s="30" t="s">
        <v>651</v>
      </c>
      <c r="R198" s="30" t="s">
        <v>613</v>
      </c>
      <c r="S198" s="31" t="s">
        <v>643</v>
      </c>
      <c r="T198" s="32" t="s">
        <v>735</v>
      </c>
    </row>
    <row r="199" spans="1:20" ht="40.799999999999997" x14ac:dyDescent="0.25">
      <c r="A199" s="28" t="s">
        <v>844</v>
      </c>
      <c r="B199" s="29" t="s">
        <v>86</v>
      </c>
      <c r="C199" s="31" t="s">
        <v>508</v>
      </c>
      <c r="D199" s="55" t="s">
        <v>525</v>
      </c>
      <c r="E199" s="32" t="s">
        <v>378</v>
      </c>
      <c r="F199" s="56" t="s">
        <v>83</v>
      </c>
      <c r="G199" s="57">
        <v>139354</v>
      </c>
      <c r="H199" s="58">
        <v>7795.2</v>
      </c>
      <c r="I199" s="35">
        <v>7795.25</v>
      </c>
      <c r="J199" s="36">
        <v>5.0000000000181899E-2</v>
      </c>
      <c r="L199" s="51">
        <v>5568.0357142857138</v>
      </c>
      <c r="M199" s="51">
        <v>55680.35714285713</v>
      </c>
      <c r="O199" s="30" t="s">
        <v>656</v>
      </c>
      <c r="P199" s="30" t="s">
        <v>643</v>
      </c>
      <c r="Q199" s="30" t="s">
        <v>651</v>
      </c>
      <c r="R199" s="30" t="s">
        <v>613</v>
      </c>
      <c r="S199" s="31" t="s">
        <v>643</v>
      </c>
      <c r="T199" s="32" t="s">
        <v>735</v>
      </c>
    </row>
    <row r="200" spans="1:20" ht="40.799999999999997" x14ac:dyDescent="0.25">
      <c r="A200" s="108" t="s">
        <v>831</v>
      </c>
      <c r="B200" s="109" t="s">
        <v>86</v>
      </c>
      <c r="C200" s="110" t="s">
        <v>510</v>
      </c>
      <c r="D200" s="117" t="s">
        <v>525</v>
      </c>
      <c r="E200" s="111" t="s">
        <v>519</v>
      </c>
      <c r="F200" s="118" t="s">
        <v>83</v>
      </c>
      <c r="G200" s="119">
        <v>139355</v>
      </c>
      <c r="H200" s="120">
        <v>3960.6</v>
      </c>
      <c r="I200" s="113">
        <v>3960.6</v>
      </c>
      <c r="J200" s="114">
        <v>0</v>
      </c>
      <c r="K200" s="115"/>
      <c r="L200" s="116">
        <v>2828.9999999999995</v>
      </c>
      <c r="M200" s="116">
        <v>28289.999999999996</v>
      </c>
      <c r="O200" s="30" t="s">
        <v>656</v>
      </c>
      <c r="P200" s="30" t="s">
        <v>643</v>
      </c>
      <c r="Q200" s="30" t="s">
        <v>651</v>
      </c>
      <c r="R200" s="30" t="s">
        <v>613</v>
      </c>
      <c r="S200" s="31" t="s">
        <v>643</v>
      </c>
      <c r="T200" s="32" t="s">
        <v>735</v>
      </c>
    </row>
    <row r="201" spans="1:20" ht="40.799999999999997" x14ac:dyDescent="0.25">
      <c r="A201" s="108" t="s">
        <v>832</v>
      </c>
      <c r="B201" s="109" t="s">
        <v>86</v>
      </c>
      <c r="C201" s="110" t="s">
        <v>511</v>
      </c>
      <c r="D201" s="117" t="s">
        <v>525</v>
      </c>
      <c r="E201" s="111" t="s">
        <v>520</v>
      </c>
      <c r="F201" s="118" t="s">
        <v>83</v>
      </c>
      <c r="G201" s="119">
        <v>139556</v>
      </c>
      <c r="H201" s="120">
        <v>7407.4</v>
      </c>
      <c r="I201" s="113">
        <v>7407.4</v>
      </c>
      <c r="J201" s="114">
        <v>0</v>
      </c>
      <c r="K201" s="115"/>
      <c r="L201" s="116">
        <v>5290.9999999999991</v>
      </c>
      <c r="M201" s="116">
        <v>52909.999999999993</v>
      </c>
      <c r="O201" s="30" t="s">
        <v>656</v>
      </c>
      <c r="P201" s="30" t="s">
        <v>643</v>
      </c>
      <c r="Q201" s="30" t="s">
        <v>659</v>
      </c>
      <c r="R201" s="30" t="s">
        <v>612</v>
      </c>
      <c r="S201" s="31" t="s">
        <v>643</v>
      </c>
      <c r="T201" s="32" t="s">
        <v>735</v>
      </c>
    </row>
    <row r="202" spans="1:20" ht="40.799999999999997" x14ac:dyDescent="0.25">
      <c r="A202" s="108" t="s">
        <v>833</v>
      </c>
      <c r="B202" s="109" t="s">
        <v>86</v>
      </c>
      <c r="C202" s="110" t="s">
        <v>512</v>
      </c>
      <c r="D202" s="117" t="s">
        <v>525</v>
      </c>
      <c r="E202" s="111" t="s">
        <v>521</v>
      </c>
      <c r="F202" s="118" t="s">
        <v>83</v>
      </c>
      <c r="G202" s="119">
        <v>139356</v>
      </c>
      <c r="H202" s="120">
        <v>8779.4</v>
      </c>
      <c r="I202" s="113">
        <v>8779.4</v>
      </c>
      <c r="J202" s="114">
        <v>0</v>
      </c>
      <c r="K202" s="115"/>
      <c r="L202" s="116">
        <v>6270.9999999999991</v>
      </c>
      <c r="M202" s="116">
        <v>62709.999999999993</v>
      </c>
      <c r="O202" s="30" t="s">
        <v>656</v>
      </c>
      <c r="P202" s="30" t="s">
        <v>643</v>
      </c>
      <c r="Q202" s="30" t="s">
        <v>659</v>
      </c>
      <c r="R202" s="30" t="s">
        <v>612</v>
      </c>
      <c r="S202" s="31" t="s">
        <v>643</v>
      </c>
      <c r="T202" s="32" t="s">
        <v>735</v>
      </c>
    </row>
    <row r="203" spans="1:20" ht="40.799999999999997" x14ac:dyDescent="0.25">
      <c r="A203" s="108" t="s">
        <v>834</v>
      </c>
      <c r="B203" s="109" t="s">
        <v>86</v>
      </c>
      <c r="C203" s="110" t="s">
        <v>513</v>
      </c>
      <c r="D203" s="117" t="s">
        <v>525</v>
      </c>
      <c r="E203" s="111" t="s">
        <v>522</v>
      </c>
      <c r="F203" s="118" t="s">
        <v>83</v>
      </c>
      <c r="G203" s="119">
        <v>168357</v>
      </c>
      <c r="H203" s="120">
        <v>1848</v>
      </c>
      <c r="I203" s="113">
        <v>1848</v>
      </c>
      <c r="J203" s="114">
        <v>0</v>
      </c>
      <c r="K203" s="115"/>
      <c r="L203" s="116">
        <v>1319.9999999999998</v>
      </c>
      <c r="M203" s="116">
        <v>13199.999999999996</v>
      </c>
      <c r="O203" s="30" t="s">
        <v>656</v>
      </c>
      <c r="P203" s="30" t="s">
        <v>643</v>
      </c>
      <c r="Q203" s="30" t="s">
        <v>659</v>
      </c>
      <c r="R203" s="30" t="s">
        <v>612</v>
      </c>
      <c r="S203" s="31" t="s">
        <v>643</v>
      </c>
      <c r="T203" s="32" t="s">
        <v>735</v>
      </c>
    </row>
    <row r="204" spans="1:20" ht="40.799999999999997" x14ac:dyDescent="0.25">
      <c r="A204" s="108" t="s">
        <v>835</v>
      </c>
      <c r="B204" s="109" t="s">
        <v>86</v>
      </c>
      <c r="C204" s="110" t="s">
        <v>563</v>
      </c>
      <c r="D204" s="117" t="s">
        <v>525</v>
      </c>
      <c r="E204" s="111" t="s">
        <v>564</v>
      </c>
      <c r="F204" s="118" t="s">
        <v>83</v>
      </c>
      <c r="G204" s="119">
        <v>168075</v>
      </c>
      <c r="H204" s="120">
        <v>506.8</v>
      </c>
      <c r="I204" s="113">
        <v>506.8</v>
      </c>
      <c r="J204" s="114">
        <v>0</v>
      </c>
      <c r="K204" s="115"/>
      <c r="L204" s="116">
        <v>361.99999999999994</v>
      </c>
      <c r="M204" s="116">
        <v>3619.9999999999995</v>
      </c>
      <c r="O204" s="30" t="s">
        <v>656</v>
      </c>
      <c r="P204" s="30" t="s">
        <v>643</v>
      </c>
      <c r="Q204" s="30" t="s">
        <v>659</v>
      </c>
      <c r="R204" s="30" t="s">
        <v>612</v>
      </c>
      <c r="S204" s="31" t="s">
        <v>643</v>
      </c>
      <c r="T204" s="32" t="s">
        <v>735</v>
      </c>
    </row>
    <row r="205" spans="1:20" ht="40.799999999999997" x14ac:dyDescent="0.25">
      <c r="A205" s="108" t="s">
        <v>836</v>
      </c>
      <c r="B205" s="109" t="s">
        <v>86</v>
      </c>
      <c r="C205" s="110" t="s">
        <v>563</v>
      </c>
      <c r="D205" s="117" t="s">
        <v>525</v>
      </c>
      <c r="E205" s="111" t="s">
        <v>565</v>
      </c>
      <c r="F205" s="118" t="s">
        <v>83</v>
      </c>
      <c r="G205" s="119">
        <v>168076</v>
      </c>
      <c r="H205" s="120">
        <v>3382.4</v>
      </c>
      <c r="I205" s="113">
        <v>3382.4</v>
      </c>
      <c r="J205" s="114">
        <v>0</v>
      </c>
      <c r="K205" s="115"/>
      <c r="L205" s="116">
        <v>2416</v>
      </c>
      <c r="M205" s="116">
        <v>24160</v>
      </c>
      <c r="O205" s="30" t="s">
        <v>656</v>
      </c>
      <c r="P205" s="30" t="s">
        <v>643</v>
      </c>
      <c r="Q205" s="30" t="s">
        <v>659</v>
      </c>
      <c r="R205" s="30" t="s">
        <v>612</v>
      </c>
      <c r="S205" s="31" t="s">
        <v>643</v>
      </c>
      <c r="T205" s="32" t="s">
        <v>735</v>
      </c>
    </row>
    <row r="206" spans="1:20" ht="40.799999999999997" x14ac:dyDescent="0.25">
      <c r="A206" s="108" t="s">
        <v>837</v>
      </c>
      <c r="B206" s="109" t="s">
        <v>86</v>
      </c>
      <c r="C206" s="110" t="s">
        <v>566</v>
      </c>
      <c r="D206" s="117" t="s">
        <v>525</v>
      </c>
      <c r="E206" s="111" t="s">
        <v>564</v>
      </c>
      <c r="F206" s="118" t="s">
        <v>83</v>
      </c>
      <c r="G206" s="119">
        <v>168077</v>
      </c>
      <c r="H206" s="120">
        <v>506.8</v>
      </c>
      <c r="I206" s="113">
        <v>506.8</v>
      </c>
      <c r="J206" s="114">
        <v>0</v>
      </c>
      <c r="K206" s="115"/>
      <c r="L206" s="116">
        <v>361.99999999999994</v>
      </c>
      <c r="M206" s="116">
        <v>3619.9999999999995</v>
      </c>
      <c r="O206" s="30" t="s">
        <v>656</v>
      </c>
      <c r="P206" s="30" t="s">
        <v>643</v>
      </c>
      <c r="Q206" s="30" t="s">
        <v>659</v>
      </c>
      <c r="R206" s="30" t="s">
        <v>612</v>
      </c>
      <c r="S206" s="31" t="s">
        <v>643</v>
      </c>
      <c r="T206" s="32" t="s">
        <v>735</v>
      </c>
    </row>
    <row r="207" spans="1:20" ht="40.799999999999997" x14ac:dyDescent="0.25">
      <c r="A207" s="28" t="s">
        <v>162</v>
      </c>
      <c r="B207" s="29" t="s">
        <v>86</v>
      </c>
      <c r="C207" s="31" t="s">
        <v>583</v>
      </c>
      <c r="D207" s="55" t="s">
        <v>163</v>
      </c>
      <c r="E207" s="32" t="s">
        <v>46</v>
      </c>
      <c r="F207" s="56" t="s">
        <v>12</v>
      </c>
      <c r="G207" s="57" t="s">
        <v>164</v>
      </c>
      <c r="H207" s="58">
        <v>328.99</v>
      </c>
      <c r="I207" s="35">
        <v>542.5</v>
      </c>
      <c r="J207" s="36">
        <v>185.49</v>
      </c>
      <c r="L207" s="51">
        <f t="shared" si="9"/>
        <v>387.49999999999994</v>
      </c>
      <c r="M207" s="51">
        <f t="shared" si="6"/>
        <v>7749.9999999999982</v>
      </c>
      <c r="O207" s="30" t="s">
        <v>656</v>
      </c>
      <c r="P207" s="30" t="s">
        <v>643</v>
      </c>
      <c r="Q207" s="30" t="s">
        <v>659</v>
      </c>
      <c r="R207" s="30" t="s">
        <v>612</v>
      </c>
      <c r="S207" s="31" t="s">
        <v>643</v>
      </c>
      <c r="T207" s="32" t="s">
        <v>735</v>
      </c>
    </row>
    <row r="208" spans="1:20" ht="40.799999999999997" x14ac:dyDescent="0.25">
      <c r="A208" s="28" t="s">
        <v>165</v>
      </c>
      <c r="B208" s="29" t="s">
        <v>86</v>
      </c>
      <c r="C208" s="31" t="s">
        <v>583</v>
      </c>
      <c r="D208" s="55" t="s">
        <v>163</v>
      </c>
      <c r="E208" s="32" t="s">
        <v>166</v>
      </c>
      <c r="F208" s="56" t="s">
        <v>12</v>
      </c>
      <c r="G208" s="57">
        <v>20531</v>
      </c>
      <c r="H208" s="58">
        <v>1065.96</v>
      </c>
      <c r="I208" s="35">
        <v>1110.9000000000001</v>
      </c>
      <c r="J208" s="36">
        <v>44.94</v>
      </c>
      <c r="L208" s="51">
        <f t="shared" ref="L208:L222" si="11">I208/1.12/1.25</f>
        <v>793.5</v>
      </c>
      <c r="M208" s="51">
        <f t="shared" si="6"/>
        <v>15869.999999999998</v>
      </c>
      <c r="O208" s="30" t="s">
        <v>656</v>
      </c>
      <c r="P208" s="30" t="s">
        <v>643</v>
      </c>
      <c r="Q208" s="30" t="s">
        <v>651</v>
      </c>
      <c r="R208" s="30" t="s">
        <v>613</v>
      </c>
      <c r="S208" s="31" t="s">
        <v>643</v>
      </c>
      <c r="T208" s="32" t="s">
        <v>735</v>
      </c>
    </row>
    <row r="209" spans="1:20" ht="40.799999999999997" x14ac:dyDescent="0.25">
      <c r="A209" s="28" t="s">
        <v>167</v>
      </c>
      <c r="B209" s="29" t="s">
        <v>86</v>
      </c>
      <c r="C209" s="31" t="s">
        <v>583</v>
      </c>
      <c r="D209" s="55" t="s">
        <v>168</v>
      </c>
      <c r="E209" s="32" t="s">
        <v>169</v>
      </c>
      <c r="F209" s="56" t="s">
        <v>12</v>
      </c>
      <c r="G209" s="57">
        <v>20533</v>
      </c>
      <c r="H209" s="58">
        <v>552.72</v>
      </c>
      <c r="I209" s="35">
        <v>1244.5999999999999</v>
      </c>
      <c r="J209" s="36">
        <v>691.88</v>
      </c>
      <c r="L209" s="51">
        <f t="shared" si="11"/>
        <v>888.99999999999977</v>
      </c>
      <c r="M209" s="51">
        <f t="shared" si="6"/>
        <v>17779.999999999996</v>
      </c>
      <c r="O209" s="30" t="s">
        <v>656</v>
      </c>
      <c r="P209" s="30" t="s">
        <v>643</v>
      </c>
      <c r="Q209" s="30" t="s">
        <v>651</v>
      </c>
      <c r="R209" s="30" t="s">
        <v>613</v>
      </c>
      <c r="S209" s="31" t="s">
        <v>643</v>
      </c>
      <c r="T209" s="32" t="s">
        <v>735</v>
      </c>
    </row>
    <row r="210" spans="1:20" ht="40.799999999999997" x14ac:dyDescent="0.25">
      <c r="A210" s="28" t="s">
        <v>421</v>
      </c>
      <c r="B210" s="29" t="s">
        <v>86</v>
      </c>
      <c r="C210" s="31" t="s">
        <v>583</v>
      </c>
      <c r="D210" s="55" t="s">
        <v>163</v>
      </c>
      <c r="E210" s="32" t="s">
        <v>388</v>
      </c>
      <c r="F210" s="56" t="s">
        <v>12</v>
      </c>
      <c r="G210" s="57">
        <v>20532</v>
      </c>
      <c r="H210" s="58">
        <v>3247.3</v>
      </c>
      <c r="I210" s="35">
        <v>3247.3</v>
      </c>
      <c r="J210" s="36">
        <v>0</v>
      </c>
      <c r="L210" s="51">
        <f t="shared" si="11"/>
        <v>2319.5</v>
      </c>
      <c r="M210" s="51">
        <f t="shared" si="6"/>
        <v>46390</v>
      </c>
      <c r="O210" s="30" t="s">
        <v>656</v>
      </c>
      <c r="P210" s="30" t="s">
        <v>643</v>
      </c>
      <c r="Q210" s="30" t="s">
        <v>651</v>
      </c>
      <c r="R210" s="30" t="s">
        <v>613</v>
      </c>
      <c r="S210" s="31" t="s">
        <v>643</v>
      </c>
      <c r="T210" s="32" t="s">
        <v>735</v>
      </c>
    </row>
    <row r="211" spans="1:20" ht="40.799999999999997" x14ac:dyDescent="0.25">
      <c r="A211" s="28" t="s">
        <v>170</v>
      </c>
      <c r="B211" s="29" t="s">
        <v>86</v>
      </c>
      <c r="C211" s="31" t="s">
        <v>584</v>
      </c>
      <c r="D211" s="55" t="s">
        <v>171</v>
      </c>
      <c r="E211" s="32" t="s">
        <v>46</v>
      </c>
      <c r="F211" s="56" t="s">
        <v>12</v>
      </c>
      <c r="G211" s="57">
        <v>20540</v>
      </c>
      <c r="H211" s="58">
        <v>329</v>
      </c>
      <c r="I211" s="35">
        <v>640.5</v>
      </c>
      <c r="J211" s="36">
        <v>311.5</v>
      </c>
      <c r="L211" s="51">
        <f t="shared" si="11"/>
        <v>457.5</v>
      </c>
      <c r="M211" s="51">
        <f t="shared" si="6"/>
        <v>9150</v>
      </c>
      <c r="O211" s="30" t="s">
        <v>656</v>
      </c>
      <c r="P211" s="30" t="s">
        <v>643</v>
      </c>
      <c r="Q211" s="30" t="s">
        <v>651</v>
      </c>
      <c r="R211" s="30" t="s">
        <v>613</v>
      </c>
      <c r="S211" s="31" t="s">
        <v>643</v>
      </c>
      <c r="T211" s="32" t="s">
        <v>735</v>
      </c>
    </row>
    <row r="212" spans="1:20" ht="40.799999999999997" x14ac:dyDescent="0.25">
      <c r="A212" s="28" t="s">
        <v>172</v>
      </c>
      <c r="B212" s="29" t="s">
        <v>86</v>
      </c>
      <c r="C212" s="31" t="s">
        <v>584</v>
      </c>
      <c r="D212" s="55" t="s">
        <v>171</v>
      </c>
      <c r="E212" s="32" t="s">
        <v>166</v>
      </c>
      <c r="F212" s="56" t="s">
        <v>12</v>
      </c>
      <c r="G212" s="59">
        <v>20541</v>
      </c>
      <c r="H212" s="58">
        <v>1065.96</v>
      </c>
      <c r="I212" s="35">
        <v>1213.8</v>
      </c>
      <c r="J212" s="36">
        <v>84.849999999999909</v>
      </c>
      <c r="L212" s="51">
        <f t="shared" si="11"/>
        <v>866.99999999999977</v>
      </c>
      <c r="M212" s="51">
        <f t="shared" si="6"/>
        <v>17339.999999999996</v>
      </c>
      <c r="O212" s="30" t="s">
        <v>656</v>
      </c>
      <c r="P212" s="30" t="s">
        <v>643</v>
      </c>
      <c r="Q212" s="30" t="s">
        <v>651</v>
      </c>
      <c r="R212" s="30" t="s">
        <v>613</v>
      </c>
      <c r="S212" s="31" t="s">
        <v>643</v>
      </c>
      <c r="T212" s="32" t="s">
        <v>735</v>
      </c>
    </row>
    <row r="213" spans="1:20" ht="40.799999999999997" x14ac:dyDescent="0.25">
      <c r="A213" s="28" t="s">
        <v>422</v>
      </c>
      <c r="B213" s="29" t="s">
        <v>86</v>
      </c>
      <c r="C213" s="31" t="s">
        <v>584</v>
      </c>
      <c r="D213" s="55" t="s">
        <v>171</v>
      </c>
      <c r="E213" s="32" t="s">
        <v>388</v>
      </c>
      <c r="F213" s="56" t="s">
        <v>12</v>
      </c>
      <c r="G213" s="59">
        <v>20542</v>
      </c>
      <c r="H213" s="58">
        <v>3680.6</v>
      </c>
      <c r="I213" s="35">
        <v>3680.6</v>
      </c>
      <c r="J213" s="36">
        <v>0</v>
      </c>
      <c r="L213" s="51">
        <f t="shared" si="11"/>
        <v>2628.9999999999995</v>
      </c>
      <c r="M213" s="51">
        <f t="shared" si="6"/>
        <v>52579.999999999993</v>
      </c>
      <c r="O213" s="30" t="s">
        <v>656</v>
      </c>
      <c r="P213" s="30" t="s">
        <v>643</v>
      </c>
      <c r="Q213" s="30" t="s">
        <v>651</v>
      </c>
      <c r="R213" s="30" t="s">
        <v>613</v>
      </c>
      <c r="S213" s="31" t="s">
        <v>643</v>
      </c>
      <c r="T213" s="32" t="s">
        <v>735</v>
      </c>
    </row>
    <row r="214" spans="1:20" ht="40.799999999999997" x14ac:dyDescent="0.25">
      <c r="A214" s="28" t="s">
        <v>173</v>
      </c>
      <c r="B214" s="29" t="s">
        <v>86</v>
      </c>
      <c r="C214" s="31" t="s">
        <v>584</v>
      </c>
      <c r="D214" s="55" t="s">
        <v>174</v>
      </c>
      <c r="E214" s="32" t="s">
        <v>169</v>
      </c>
      <c r="F214" s="56" t="s">
        <v>12</v>
      </c>
      <c r="G214" s="59">
        <v>20543</v>
      </c>
      <c r="H214" s="58">
        <v>552.71</v>
      </c>
      <c r="I214" s="35">
        <v>1448.3</v>
      </c>
      <c r="J214" s="36">
        <v>895.59</v>
      </c>
      <c r="L214" s="51">
        <f t="shared" si="11"/>
        <v>1034.4999999999998</v>
      </c>
      <c r="M214" s="51">
        <f t="shared" si="6"/>
        <v>20689.999999999996</v>
      </c>
      <c r="O214" s="30" t="s">
        <v>656</v>
      </c>
      <c r="P214" s="30" t="s">
        <v>643</v>
      </c>
      <c r="Q214" s="30" t="s">
        <v>651</v>
      </c>
      <c r="R214" s="30" t="s">
        <v>613</v>
      </c>
      <c r="S214" s="31" t="s">
        <v>643</v>
      </c>
      <c r="T214" s="32" t="s">
        <v>735</v>
      </c>
    </row>
    <row r="215" spans="1:20" ht="40.799999999999997" x14ac:dyDescent="0.25">
      <c r="A215" s="28" t="s">
        <v>770</v>
      </c>
      <c r="B215" s="29" t="s">
        <v>86</v>
      </c>
      <c r="C215" s="53" t="s">
        <v>767</v>
      </c>
      <c r="D215" s="55" t="s">
        <v>768</v>
      </c>
      <c r="E215" s="32" t="s">
        <v>46</v>
      </c>
      <c r="F215" s="56" t="s">
        <v>83</v>
      </c>
      <c r="G215" s="59">
        <v>142503</v>
      </c>
      <c r="H215" s="58">
        <v>607.6</v>
      </c>
      <c r="I215" s="35">
        <v>607.6</v>
      </c>
      <c r="J215" s="36">
        <v>0</v>
      </c>
      <c r="L215" s="51">
        <v>434</v>
      </c>
      <c r="M215" s="51">
        <v>4340</v>
      </c>
      <c r="O215" s="30" t="s">
        <v>648</v>
      </c>
      <c r="P215" s="30"/>
      <c r="Q215" s="30"/>
      <c r="R215" s="30"/>
      <c r="S215" s="31"/>
      <c r="T215" s="32" t="s">
        <v>799</v>
      </c>
    </row>
    <row r="216" spans="1:20" ht="40.799999999999997" x14ac:dyDescent="0.25">
      <c r="A216" s="28" t="s">
        <v>771</v>
      </c>
      <c r="B216" s="29" t="s">
        <v>86</v>
      </c>
      <c r="C216" s="53" t="s">
        <v>767</v>
      </c>
      <c r="D216" s="55" t="s">
        <v>768</v>
      </c>
      <c r="E216" s="32" t="s">
        <v>56</v>
      </c>
      <c r="F216" s="56" t="s">
        <v>83</v>
      </c>
      <c r="G216" s="59">
        <v>142504</v>
      </c>
      <c r="H216" s="58">
        <v>2430.4</v>
      </c>
      <c r="I216" s="35">
        <v>2430.4</v>
      </c>
      <c r="J216" s="36">
        <v>0</v>
      </c>
      <c r="L216" s="51">
        <v>1736</v>
      </c>
      <c r="M216" s="51">
        <v>17360</v>
      </c>
      <c r="O216" s="30" t="s">
        <v>648</v>
      </c>
      <c r="P216" s="30"/>
      <c r="Q216" s="30"/>
      <c r="R216" s="30"/>
      <c r="S216" s="31"/>
      <c r="T216" s="32" t="s">
        <v>799</v>
      </c>
    </row>
    <row r="217" spans="1:20" ht="40.799999999999997" x14ac:dyDescent="0.25">
      <c r="A217" s="28" t="s">
        <v>772</v>
      </c>
      <c r="B217" s="29" t="s">
        <v>86</v>
      </c>
      <c r="C217" s="53" t="s">
        <v>767</v>
      </c>
      <c r="D217" s="55" t="s">
        <v>768</v>
      </c>
      <c r="E217" s="32" t="s">
        <v>380</v>
      </c>
      <c r="F217" s="56" t="s">
        <v>12</v>
      </c>
      <c r="G217" s="59">
        <v>142505</v>
      </c>
      <c r="H217" s="58">
        <v>2734.21</v>
      </c>
      <c r="I217" s="35">
        <v>2734.21</v>
      </c>
      <c r="J217" s="36">
        <v>0</v>
      </c>
      <c r="L217" s="51">
        <v>1953.0071428571428</v>
      </c>
      <c r="M217" s="51">
        <v>39060.142857142855</v>
      </c>
      <c r="O217" s="30" t="s">
        <v>648</v>
      </c>
      <c r="P217" s="30"/>
      <c r="Q217" s="30"/>
      <c r="R217" s="30"/>
      <c r="S217" s="31"/>
      <c r="T217" s="32" t="s">
        <v>799</v>
      </c>
    </row>
    <row r="218" spans="1:20" ht="40.799999999999997" x14ac:dyDescent="0.25">
      <c r="A218" s="28" t="s">
        <v>773</v>
      </c>
      <c r="B218" s="29" t="s">
        <v>86</v>
      </c>
      <c r="C218" s="53" t="s">
        <v>767</v>
      </c>
      <c r="D218" s="55" t="s">
        <v>769</v>
      </c>
      <c r="E218" s="32" t="s">
        <v>180</v>
      </c>
      <c r="F218" s="56" t="s">
        <v>12</v>
      </c>
      <c r="G218" s="59">
        <v>142506</v>
      </c>
      <c r="H218" s="58">
        <v>1184.4000000000001</v>
      </c>
      <c r="I218" s="35">
        <v>1184.4000000000001</v>
      </c>
      <c r="J218" s="36">
        <v>0</v>
      </c>
      <c r="L218" s="51">
        <v>846</v>
      </c>
      <c r="M218" s="51">
        <v>16920</v>
      </c>
      <c r="O218" s="30" t="s">
        <v>648</v>
      </c>
      <c r="P218" s="30"/>
      <c r="Q218" s="30"/>
      <c r="R218" s="30"/>
      <c r="S218" s="31"/>
      <c r="T218" s="32" t="s">
        <v>799</v>
      </c>
    </row>
    <row r="219" spans="1:20" ht="40.799999999999997" x14ac:dyDescent="0.25">
      <c r="A219" s="28" t="s">
        <v>175</v>
      </c>
      <c r="B219" s="29" t="s">
        <v>86</v>
      </c>
      <c r="C219" s="53" t="s">
        <v>527</v>
      </c>
      <c r="D219" s="31" t="s">
        <v>176</v>
      </c>
      <c r="E219" s="32" t="s">
        <v>46</v>
      </c>
      <c r="F219" s="32" t="s">
        <v>83</v>
      </c>
      <c r="G219" s="65">
        <v>180020</v>
      </c>
      <c r="H219" s="34">
        <v>358.4</v>
      </c>
      <c r="I219" s="35">
        <v>358.4</v>
      </c>
      <c r="J219" s="36">
        <v>0</v>
      </c>
      <c r="L219" s="51">
        <f t="shared" si="11"/>
        <v>255.99999999999994</v>
      </c>
      <c r="M219" s="51">
        <f t="shared" si="6"/>
        <v>2559.9999999999995</v>
      </c>
      <c r="O219" s="30" t="s">
        <v>648</v>
      </c>
      <c r="P219" s="30" t="s">
        <v>643</v>
      </c>
      <c r="Q219" s="30" t="s">
        <v>660</v>
      </c>
      <c r="R219" s="30" t="s">
        <v>614</v>
      </c>
      <c r="S219" s="31" t="s">
        <v>643</v>
      </c>
      <c r="T219" s="32" t="s">
        <v>735</v>
      </c>
    </row>
    <row r="220" spans="1:20" ht="40.799999999999997" x14ac:dyDescent="0.25">
      <c r="A220" s="28" t="s">
        <v>177</v>
      </c>
      <c r="B220" s="29" t="s">
        <v>86</v>
      </c>
      <c r="C220" s="31" t="s">
        <v>527</v>
      </c>
      <c r="D220" s="31" t="s">
        <v>176</v>
      </c>
      <c r="E220" s="32" t="s">
        <v>56</v>
      </c>
      <c r="F220" s="32" t="s">
        <v>83</v>
      </c>
      <c r="G220" s="33">
        <v>180021</v>
      </c>
      <c r="H220" s="34">
        <v>1439.2</v>
      </c>
      <c r="I220" s="35">
        <v>1439.2</v>
      </c>
      <c r="J220" s="36">
        <v>0</v>
      </c>
      <c r="L220" s="51">
        <f t="shared" si="11"/>
        <v>1028</v>
      </c>
      <c r="M220" s="51">
        <f t="shared" si="6"/>
        <v>10280</v>
      </c>
      <c r="O220" s="30" t="s">
        <v>648</v>
      </c>
      <c r="P220" s="30" t="s">
        <v>643</v>
      </c>
      <c r="Q220" s="30" t="s">
        <v>660</v>
      </c>
      <c r="R220" s="30" t="s">
        <v>614</v>
      </c>
      <c r="S220" s="31" t="s">
        <v>643</v>
      </c>
      <c r="T220" s="32" t="s">
        <v>735</v>
      </c>
    </row>
    <row r="221" spans="1:20" ht="40.799999999999997" x14ac:dyDescent="0.25">
      <c r="A221" s="28" t="s">
        <v>526</v>
      </c>
      <c r="B221" s="29" t="s">
        <v>86</v>
      </c>
      <c r="C221" s="31" t="s">
        <v>527</v>
      </c>
      <c r="D221" s="31" t="s">
        <v>176</v>
      </c>
      <c r="E221" s="32" t="s">
        <v>380</v>
      </c>
      <c r="F221" s="32" t="s">
        <v>12</v>
      </c>
      <c r="G221" s="33">
        <v>180022</v>
      </c>
      <c r="H221" s="34">
        <v>1439.2</v>
      </c>
      <c r="I221" s="35">
        <v>1439.2</v>
      </c>
      <c r="J221" s="36">
        <v>0</v>
      </c>
      <c r="L221" s="51">
        <f t="shared" si="11"/>
        <v>1028</v>
      </c>
      <c r="M221" s="51">
        <f t="shared" si="6"/>
        <v>20560</v>
      </c>
      <c r="O221" s="30" t="s">
        <v>648</v>
      </c>
      <c r="P221" s="30" t="s">
        <v>643</v>
      </c>
      <c r="Q221" s="30" t="s">
        <v>660</v>
      </c>
      <c r="R221" s="30" t="s">
        <v>614</v>
      </c>
      <c r="S221" s="31" t="s">
        <v>643</v>
      </c>
      <c r="T221" s="32" t="s">
        <v>735</v>
      </c>
    </row>
    <row r="222" spans="1:20" ht="40.799999999999997" x14ac:dyDescent="0.25">
      <c r="A222" s="28" t="s">
        <v>178</v>
      </c>
      <c r="B222" s="29" t="s">
        <v>86</v>
      </c>
      <c r="C222" s="31" t="s">
        <v>527</v>
      </c>
      <c r="D222" s="31" t="s">
        <v>179</v>
      </c>
      <c r="E222" s="32" t="s">
        <v>180</v>
      </c>
      <c r="F222" s="32" t="s">
        <v>12</v>
      </c>
      <c r="G222" s="33">
        <v>180023</v>
      </c>
      <c r="H222" s="34">
        <v>730.8</v>
      </c>
      <c r="I222" s="35">
        <v>730.8</v>
      </c>
      <c r="J222" s="36">
        <v>0</v>
      </c>
      <c r="L222" s="51">
        <f t="shared" si="11"/>
        <v>521.99999999999989</v>
      </c>
      <c r="M222" s="51">
        <f>L222/SUBSTITUTE(F222,"ks","")*100</f>
        <v>10439.999999999998</v>
      </c>
      <c r="O222" s="30" t="s">
        <v>648</v>
      </c>
      <c r="P222" s="30" t="s">
        <v>643</v>
      </c>
      <c r="Q222" s="30" t="s">
        <v>660</v>
      </c>
      <c r="R222" s="30" t="s">
        <v>614</v>
      </c>
      <c r="S222" s="31" t="s">
        <v>643</v>
      </c>
      <c r="T222" s="32" t="s">
        <v>735</v>
      </c>
    </row>
    <row r="224" spans="1:20" ht="10.199999999999999" x14ac:dyDescent="0.25">
      <c r="G224" s="52"/>
      <c r="K224" s="37"/>
    </row>
    <row r="225" spans="1:20" x14ac:dyDescent="0.25">
      <c r="A225" s="123" t="s">
        <v>569</v>
      </c>
      <c r="B225" s="9"/>
      <c r="C225" s="125" t="s">
        <v>0</v>
      </c>
      <c r="D225" s="125" t="s">
        <v>1</v>
      </c>
      <c r="E225" s="125" t="s">
        <v>42</v>
      </c>
      <c r="F225" s="125" t="s">
        <v>3</v>
      </c>
      <c r="G225" s="127" t="s">
        <v>4</v>
      </c>
      <c r="H225" s="128" t="s">
        <v>456</v>
      </c>
      <c r="I225" s="130" t="s">
        <v>457</v>
      </c>
      <c r="J225" s="128" t="s">
        <v>5</v>
      </c>
      <c r="L225" s="133" t="s">
        <v>882</v>
      </c>
      <c r="M225" s="133" t="s">
        <v>444</v>
      </c>
      <c r="O225" s="139" t="s">
        <v>638</v>
      </c>
      <c r="P225" s="139" t="s">
        <v>640</v>
      </c>
      <c r="Q225" s="140" t="s">
        <v>641</v>
      </c>
      <c r="R225" s="30"/>
      <c r="S225" s="141" t="s">
        <v>639</v>
      </c>
      <c r="T225" s="122" t="s">
        <v>737</v>
      </c>
    </row>
    <row r="226" spans="1:20" ht="13.8" thickBot="1" x14ac:dyDescent="0.3">
      <c r="A226" s="124"/>
      <c r="B226" s="10"/>
      <c r="C226" s="135"/>
      <c r="D226" s="135"/>
      <c r="E226" s="135"/>
      <c r="F226" s="135"/>
      <c r="G226" s="136"/>
      <c r="H226" s="129"/>
      <c r="I226" s="131"/>
      <c r="J226" s="132"/>
      <c r="L226" s="134"/>
      <c r="M226" s="134"/>
      <c r="O226" s="139"/>
      <c r="P226" s="139"/>
      <c r="Q226" s="140"/>
      <c r="R226" s="30"/>
      <c r="S226" s="141"/>
      <c r="T226" s="122"/>
    </row>
    <row r="227" spans="1:20" ht="14.4" thickTop="1" x14ac:dyDescent="0.25">
      <c r="A227" s="85" t="s">
        <v>740</v>
      </c>
      <c r="B227" s="81" t="s">
        <v>7</v>
      </c>
      <c r="C227" s="31" t="s">
        <v>181</v>
      </c>
      <c r="D227" s="31" t="s">
        <v>182</v>
      </c>
      <c r="E227" s="32" t="s">
        <v>183</v>
      </c>
      <c r="F227" s="32" t="s">
        <v>37</v>
      </c>
      <c r="G227" s="33">
        <v>14410</v>
      </c>
      <c r="H227" s="34">
        <v>7.84</v>
      </c>
      <c r="I227" s="35">
        <v>7.84</v>
      </c>
      <c r="J227" s="36">
        <v>0</v>
      </c>
      <c r="L227" s="51">
        <f>I227/1.12/1.25</f>
        <v>5.6</v>
      </c>
      <c r="M227" s="51">
        <f t="shared" ref="M227:M293" si="12">L227/SUBSTITUTE(F227,"ks","")*100</f>
        <v>560</v>
      </c>
      <c r="O227" s="30" t="s">
        <v>642</v>
      </c>
      <c r="P227" s="30" t="s">
        <v>643</v>
      </c>
      <c r="Q227" s="80"/>
      <c r="R227" s="30"/>
      <c r="S227" s="31" t="s">
        <v>643</v>
      </c>
      <c r="T227" s="32" t="s">
        <v>733</v>
      </c>
    </row>
    <row r="228" spans="1:20" x14ac:dyDescent="0.25">
      <c r="A228" s="28" t="s">
        <v>184</v>
      </c>
      <c r="B228" s="29" t="s">
        <v>7</v>
      </c>
      <c r="C228" s="31" t="s">
        <v>181</v>
      </c>
      <c r="D228" s="31" t="s">
        <v>182</v>
      </c>
      <c r="E228" s="32" t="s">
        <v>185</v>
      </c>
      <c r="F228" s="32" t="s">
        <v>37</v>
      </c>
      <c r="G228" s="33">
        <v>14411</v>
      </c>
      <c r="H228" s="34">
        <v>9.17</v>
      </c>
      <c r="I228" s="35">
        <v>9.17</v>
      </c>
      <c r="J228" s="36">
        <v>0</v>
      </c>
      <c r="L228" s="51">
        <f t="shared" ref="L228:L244" si="13">I228/1.12/1.25</f>
        <v>6.55</v>
      </c>
      <c r="M228" s="51">
        <f t="shared" si="12"/>
        <v>655</v>
      </c>
      <c r="O228" s="30" t="s">
        <v>642</v>
      </c>
      <c r="P228" s="30" t="s">
        <v>643</v>
      </c>
      <c r="Q228" s="30" t="s">
        <v>666</v>
      </c>
      <c r="R228" s="30" t="s">
        <v>615</v>
      </c>
      <c r="S228" s="31" t="s">
        <v>643</v>
      </c>
      <c r="T228" s="32" t="s">
        <v>733</v>
      </c>
    </row>
    <row r="229" spans="1:20" x14ac:dyDescent="0.25">
      <c r="A229" s="28" t="s">
        <v>186</v>
      </c>
      <c r="B229" s="29" t="s">
        <v>7</v>
      </c>
      <c r="C229" s="31" t="s">
        <v>181</v>
      </c>
      <c r="D229" s="31" t="s">
        <v>182</v>
      </c>
      <c r="E229" s="32" t="s">
        <v>187</v>
      </c>
      <c r="F229" s="32" t="s">
        <v>37</v>
      </c>
      <c r="G229" s="33">
        <v>14412</v>
      </c>
      <c r="H229" s="34">
        <v>9.8699999999999992</v>
      </c>
      <c r="I229" s="35">
        <v>9.8699999999999992</v>
      </c>
      <c r="J229" s="36">
        <v>0</v>
      </c>
      <c r="L229" s="51">
        <f t="shared" si="13"/>
        <v>7.0499999999999989</v>
      </c>
      <c r="M229" s="51">
        <f t="shared" si="12"/>
        <v>704.99999999999989</v>
      </c>
      <c r="O229" s="30" t="s">
        <v>642</v>
      </c>
      <c r="P229" s="30" t="s">
        <v>643</v>
      </c>
      <c r="Q229" s="30" t="s">
        <v>666</v>
      </c>
      <c r="R229" s="30" t="s">
        <v>615</v>
      </c>
      <c r="S229" s="31" t="s">
        <v>643</v>
      </c>
      <c r="T229" s="32" t="s">
        <v>733</v>
      </c>
    </row>
    <row r="230" spans="1:20" x14ac:dyDescent="0.25">
      <c r="A230" s="28" t="s">
        <v>188</v>
      </c>
      <c r="B230" s="29" t="s">
        <v>7</v>
      </c>
      <c r="C230" s="31" t="s">
        <v>181</v>
      </c>
      <c r="D230" s="31" t="s">
        <v>182</v>
      </c>
      <c r="E230" s="32" t="s">
        <v>189</v>
      </c>
      <c r="F230" s="32" t="s">
        <v>37</v>
      </c>
      <c r="G230" s="33">
        <v>14413</v>
      </c>
      <c r="H230" s="34">
        <v>10.15</v>
      </c>
      <c r="I230" s="35">
        <v>10.15</v>
      </c>
      <c r="J230" s="36">
        <v>0</v>
      </c>
      <c r="L230" s="51">
        <f t="shared" si="13"/>
        <v>7.25</v>
      </c>
      <c r="M230" s="51">
        <f t="shared" si="12"/>
        <v>725</v>
      </c>
      <c r="O230" s="30" t="s">
        <v>642</v>
      </c>
      <c r="P230" s="30" t="s">
        <v>643</v>
      </c>
      <c r="Q230" s="30" t="s">
        <v>666</v>
      </c>
      <c r="R230" s="30" t="s">
        <v>615</v>
      </c>
      <c r="S230" s="31" t="s">
        <v>643</v>
      </c>
      <c r="T230" s="32" t="s">
        <v>733</v>
      </c>
    </row>
    <row r="231" spans="1:20" x14ac:dyDescent="0.25">
      <c r="A231" s="28" t="s">
        <v>190</v>
      </c>
      <c r="B231" s="29" t="s">
        <v>7</v>
      </c>
      <c r="C231" s="31" t="s">
        <v>181</v>
      </c>
      <c r="D231" s="31" t="s">
        <v>182</v>
      </c>
      <c r="E231" s="32" t="s">
        <v>191</v>
      </c>
      <c r="F231" s="32" t="s">
        <v>37</v>
      </c>
      <c r="G231" s="33">
        <v>14414</v>
      </c>
      <c r="H231" s="34">
        <v>11.76</v>
      </c>
      <c r="I231" s="35">
        <v>11.76</v>
      </c>
      <c r="J231" s="36">
        <v>0</v>
      </c>
      <c r="L231" s="51">
        <f t="shared" si="13"/>
        <v>8.3999999999999986</v>
      </c>
      <c r="M231" s="51">
        <f t="shared" si="12"/>
        <v>839.99999999999989</v>
      </c>
      <c r="O231" s="30" t="s">
        <v>642</v>
      </c>
      <c r="P231" s="30" t="s">
        <v>643</v>
      </c>
      <c r="Q231" s="30" t="s">
        <v>666</v>
      </c>
      <c r="R231" s="30" t="s">
        <v>615</v>
      </c>
      <c r="S231" s="31" t="s">
        <v>643</v>
      </c>
      <c r="T231" s="32" t="s">
        <v>733</v>
      </c>
    </row>
    <row r="232" spans="1:20" x14ac:dyDescent="0.25">
      <c r="A232" s="28" t="s">
        <v>448</v>
      </c>
      <c r="B232" s="29" t="s">
        <v>7</v>
      </c>
      <c r="C232" s="31" t="s">
        <v>193</v>
      </c>
      <c r="D232" s="31" t="s">
        <v>182</v>
      </c>
      <c r="E232" s="32" t="s">
        <v>183</v>
      </c>
      <c r="F232" s="32" t="s">
        <v>97</v>
      </c>
      <c r="G232" s="33">
        <v>19410</v>
      </c>
      <c r="H232" s="34">
        <v>113.4</v>
      </c>
      <c r="I232" s="35">
        <v>113.4</v>
      </c>
      <c r="J232" s="36">
        <v>0</v>
      </c>
      <c r="L232" s="51">
        <f t="shared" si="13"/>
        <v>81</v>
      </c>
      <c r="M232" s="51">
        <f t="shared" si="12"/>
        <v>405</v>
      </c>
      <c r="O232" s="30" t="s">
        <v>642</v>
      </c>
      <c r="P232" s="30" t="s">
        <v>643</v>
      </c>
      <c r="Q232" s="30" t="s">
        <v>666</v>
      </c>
      <c r="R232" s="30" t="s">
        <v>615</v>
      </c>
      <c r="S232" s="31" t="s">
        <v>643</v>
      </c>
      <c r="T232" s="32" t="s">
        <v>733</v>
      </c>
    </row>
    <row r="233" spans="1:20" x14ac:dyDescent="0.25">
      <c r="A233" s="28" t="s">
        <v>192</v>
      </c>
      <c r="B233" s="29" t="s">
        <v>7</v>
      </c>
      <c r="C233" s="31" t="s">
        <v>193</v>
      </c>
      <c r="D233" s="31" t="s">
        <v>182</v>
      </c>
      <c r="E233" s="32" t="s">
        <v>185</v>
      </c>
      <c r="F233" s="32" t="s">
        <v>97</v>
      </c>
      <c r="G233" s="33">
        <v>19411</v>
      </c>
      <c r="H233" s="34">
        <v>119</v>
      </c>
      <c r="I233" s="35">
        <v>119</v>
      </c>
      <c r="J233" s="36">
        <v>0</v>
      </c>
      <c r="L233" s="51">
        <f t="shared" si="13"/>
        <v>84.999999999999986</v>
      </c>
      <c r="M233" s="51">
        <f t="shared" si="12"/>
        <v>424.99999999999989</v>
      </c>
      <c r="O233" s="30" t="s">
        <v>642</v>
      </c>
      <c r="P233" s="30" t="s">
        <v>643</v>
      </c>
      <c r="Q233" s="30" t="s">
        <v>666</v>
      </c>
      <c r="R233" s="30" t="s">
        <v>615</v>
      </c>
      <c r="S233" s="31" t="s">
        <v>643</v>
      </c>
      <c r="T233" s="32" t="s">
        <v>733</v>
      </c>
    </row>
    <row r="234" spans="1:20" x14ac:dyDescent="0.25">
      <c r="A234" s="28" t="s">
        <v>194</v>
      </c>
      <c r="B234" s="29" t="s">
        <v>7</v>
      </c>
      <c r="C234" s="31" t="s">
        <v>193</v>
      </c>
      <c r="D234" s="31" t="s">
        <v>182</v>
      </c>
      <c r="E234" s="32" t="s">
        <v>187</v>
      </c>
      <c r="F234" s="32" t="s">
        <v>97</v>
      </c>
      <c r="G234" s="33">
        <v>19412</v>
      </c>
      <c r="H234" s="34">
        <v>175</v>
      </c>
      <c r="I234" s="35">
        <v>175</v>
      </c>
      <c r="J234" s="36">
        <v>0</v>
      </c>
      <c r="L234" s="51">
        <f t="shared" si="13"/>
        <v>124.99999999999997</v>
      </c>
      <c r="M234" s="51">
        <f t="shared" si="12"/>
        <v>624.99999999999977</v>
      </c>
      <c r="O234" s="30" t="s">
        <v>642</v>
      </c>
      <c r="P234" s="30" t="s">
        <v>643</v>
      </c>
      <c r="Q234" s="30" t="s">
        <v>666</v>
      </c>
      <c r="R234" s="30" t="s">
        <v>615</v>
      </c>
      <c r="S234" s="31" t="s">
        <v>643</v>
      </c>
      <c r="T234" s="32" t="s">
        <v>733</v>
      </c>
    </row>
    <row r="235" spans="1:20" x14ac:dyDescent="0.25">
      <c r="A235" s="28" t="s">
        <v>195</v>
      </c>
      <c r="B235" s="29" t="s">
        <v>7</v>
      </c>
      <c r="C235" s="31" t="s">
        <v>193</v>
      </c>
      <c r="D235" s="31" t="s">
        <v>182</v>
      </c>
      <c r="E235" s="32" t="s">
        <v>189</v>
      </c>
      <c r="F235" s="32" t="s">
        <v>97</v>
      </c>
      <c r="G235" s="33">
        <v>19413</v>
      </c>
      <c r="H235" s="34">
        <v>207.2</v>
      </c>
      <c r="I235" s="35">
        <v>207.2</v>
      </c>
      <c r="J235" s="36">
        <v>0</v>
      </c>
      <c r="L235" s="51">
        <f t="shared" si="13"/>
        <v>147.99999999999997</v>
      </c>
      <c r="M235" s="51">
        <f t="shared" si="12"/>
        <v>739.99999999999989</v>
      </c>
      <c r="O235" s="30" t="s">
        <v>642</v>
      </c>
      <c r="P235" s="30" t="s">
        <v>643</v>
      </c>
      <c r="Q235" s="30" t="s">
        <v>666</v>
      </c>
      <c r="R235" s="30" t="s">
        <v>615</v>
      </c>
      <c r="S235" s="31" t="s">
        <v>643</v>
      </c>
      <c r="T235" s="32" t="s">
        <v>733</v>
      </c>
    </row>
    <row r="236" spans="1:20" x14ac:dyDescent="0.25">
      <c r="A236" s="28" t="s">
        <v>196</v>
      </c>
      <c r="B236" s="29" t="s">
        <v>7</v>
      </c>
      <c r="C236" s="31" t="s">
        <v>193</v>
      </c>
      <c r="D236" s="31" t="s">
        <v>182</v>
      </c>
      <c r="E236" s="32" t="s">
        <v>191</v>
      </c>
      <c r="F236" s="32" t="s">
        <v>97</v>
      </c>
      <c r="G236" s="33">
        <v>19414</v>
      </c>
      <c r="H236" s="34">
        <v>254.8</v>
      </c>
      <c r="I236" s="35">
        <v>254.8</v>
      </c>
      <c r="J236" s="36">
        <v>0</v>
      </c>
      <c r="L236" s="51">
        <f t="shared" si="13"/>
        <v>182</v>
      </c>
      <c r="M236" s="51">
        <f t="shared" si="12"/>
        <v>910</v>
      </c>
      <c r="O236" s="30" t="s">
        <v>642</v>
      </c>
      <c r="P236" s="30" t="s">
        <v>643</v>
      </c>
      <c r="Q236" s="30" t="s">
        <v>666</v>
      </c>
      <c r="R236" s="30" t="s">
        <v>615</v>
      </c>
      <c r="S236" s="31" t="s">
        <v>643</v>
      </c>
      <c r="T236" s="32" t="s">
        <v>733</v>
      </c>
    </row>
    <row r="237" spans="1:20" x14ac:dyDescent="0.25">
      <c r="A237" s="28" t="s">
        <v>535</v>
      </c>
      <c r="B237" s="29" t="s">
        <v>7</v>
      </c>
      <c r="C237" s="31" t="s">
        <v>198</v>
      </c>
      <c r="D237" s="31" t="s">
        <v>182</v>
      </c>
      <c r="E237" s="32" t="s">
        <v>185</v>
      </c>
      <c r="F237" s="32" t="s">
        <v>37</v>
      </c>
      <c r="G237" s="33">
        <v>10228</v>
      </c>
      <c r="H237" s="34">
        <v>5.81</v>
      </c>
      <c r="I237" s="35">
        <v>5.81</v>
      </c>
      <c r="J237" s="36">
        <v>0</v>
      </c>
      <c r="L237" s="51">
        <f t="shared" si="13"/>
        <v>4.1499999999999995</v>
      </c>
      <c r="M237" s="51">
        <f t="shared" si="12"/>
        <v>414.99999999999994</v>
      </c>
      <c r="O237" s="30" t="s">
        <v>642</v>
      </c>
      <c r="P237" s="30" t="s">
        <v>643</v>
      </c>
      <c r="Q237" s="30" t="s">
        <v>666</v>
      </c>
      <c r="R237" s="30" t="s">
        <v>615</v>
      </c>
      <c r="S237" s="31" t="s">
        <v>643</v>
      </c>
      <c r="T237" s="32" t="s">
        <v>733</v>
      </c>
    </row>
    <row r="238" spans="1:20" x14ac:dyDescent="0.25">
      <c r="A238" s="28" t="s">
        <v>538</v>
      </c>
      <c r="B238" s="29" t="s">
        <v>7</v>
      </c>
      <c r="C238" s="31" t="s">
        <v>198</v>
      </c>
      <c r="D238" s="31" t="s">
        <v>182</v>
      </c>
      <c r="E238" s="32" t="s">
        <v>187</v>
      </c>
      <c r="F238" s="32" t="s">
        <v>37</v>
      </c>
      <c r="G238" s="33">
        <v>10232</v>
      </c>
      <c r="H238" s="34">
        <v>7.77</v>
      </c>
      <c r="I238" s="35">
        <v>7.77</v>
      </c>
      <c r="J238" s="36">
        <v>0</v>
      </c>
      <c r="L238" s="51">
        <f t="shared" si="13"/>
        <v>5.5499999999999989</v>
      </c>
      <c r="M238" s="51">
        <f t="shared" si="12"/>
        <v>554.99999999999989</v>
      </c>
      <c r="O238" s="30" t="s">
        <v>642</v>
      </c>
      <c r="P238" s="30" t="s">
        <v>643</v>
      </c>
      <c r="Q238" s="30" t="s">
        <v>666</v>
      </c>
      <c r="R238" s="30" t="s">
        <v>615</v>
      </c>
      <c r="S238" s="31" t="s">
        <v>643</v>
      </c>
      <c r="T238" s="32" t="s">
        <v>733</v>
      </c>
    </row>
    <row r="239" spans="1:20" x14ac:dyDescent="0.25">
      <c r="A239" s="28" t="s">
        <v>536</v>
      </c>
      <c r="B239" s="29" t="s">
        <v>7</v>
      </c>
      <c r="C239" s="31" t="s">
        <v>198</v>
      </c>
      <c r="D239" s="31" t="s">
        <v>182</v>
      </c>
      <c r="E239" s="32" t="s">
        <v>189</v>
      </c>
      <c r="F239" s="32" t="s">
        <v>37</v>
      </c>
      <c r="G239" s="33">
        <v>10211</v>
      </c>
      <c r="H239" s="34">
        <v>9.52</v>
      </c>
      <c r="I239" s="35">
        <v>9.52</v>
      </c>
      <c r="J239" s="36">
        <v>0</v>
      </c>
      <c r="L239" s="51">
        <f t="shared" si="13"/>
        <v>6.7999999999999989</v>
      </c>
      <c r="M239" s="51">
        <f t="shared" si="12"/>
        <v>679.99999999999989</v>
      </c>
      <c r="O239" s="30" t="s">
        <v>642</v>
      </c>
      <c r="P239" s="30" t="s">
        <v>643</v>
      </c>
      <c r="Q239" s="30" t="s">
        <v>666</v>
      </c>
      <c r="R239" s="30" t="s">
        <v>615</v>
      </c>
      <c r="S239" s="31" t="s">
        <v>643</v>
      </c>
      <c r="T239" s="32" t="s">
        <v>733</v>
      </c>
    </row>
    <row r="240" spans="1:20" x14ac:dyDescent="0.25">
      <c r="A240" s="28" t="s">
        <v>537</v>
      </c>
      <c r="B240" s="29" t="s">
        <v>7</v>
      </c>
      <c r="C240" s="31" t="s">
        <v>198</v>
      </c>
      <c r="D240" s="31" t="s">
        <v>182</v>
      </c>
      <c r="E240" s="32" t="s">
        <v>191</v>
      </c>
      <c r="F240" s="32" t="s">
        <v>37</v>
      </c>
      <c r="G240" s="33">
        <v>10217</v>
      </c>
      <c r="H240" s="34">
        <v>11.9</v>
      </c>
      <c r="I240" s="35">
        <v>11.9</v>
      </c>
      <c r="J240" s="36">
        <v>0</v>
      </c>
      <c r="L240" s="51">
        <f t="shared" si="13"/>
        <v>8.5</v>
      </c>
      <c r="M240" s="51">
        <f t="shared" si="12"/>
        <v>850</v>
      </c>
      <c r="O240" s="30" t="s">
        <v>642</v>
      </c>
      <c r="P240" s="30" t="s">
        <v>643</v>
      </c>
      <c r="Q240" s="30" t="s">
        <v>666</v>
      </c>
      <c r="R240" s="30" t="s">
        <v>615</v>
      </c>
      <c r="S240" s="31" t="s">
        <v>643</v>
      </c>
      <c r="T240" s="32" t="s">
        <v>733</v>
      </c>
    </row>
    <row r="241" spans="1:20" x14ac:dyDescent="0.25">
      <c r="A241" s="28" t="s">
        <v>197</v>
      </c>
      <c r="B241" s="29" t="s">
        <v>7</v>
      </c>
      <c r="C241" s="31" t="s">
        <v>198</v>
      </c>
      <c r="D241" s="31" t="s">
        <v>182</v>
      </c>
      <c r="E241" s="32" t="s">
        <v>185</v>
      </c>
      <c r="F241" s="32" t="s">
        <v>97</v>
      </c>
      <c r="G241" s="33">
        <v>10228</v>
      </c>
      <c r="H241" s="34">
        <v>116.2</v>
      </c>
      <c r="I241" s="35">
        <v>116.2</v>
      </c>
      <c r="J241" s="36">
        <v>0</v>
      </c>
      <c r="L241" s="51">
        <f t="shared" si="13"/>
        <v>82.999999999999986</v>
      </c>
      <c r="M241" s="51">
        <f t="shared" si="12"/>
        <v>414.99999999999994</v>
      </c>
      <c r="O241" s="30" t="s">
        <v>642</v>
      </c>
      <c r="P241" s="30" t="s">
        <v>643</v>
      </c>
      <c r="Q241" s="30" t="s">
        <v>666</v>
      </c>
      <c r="R241" s="30" t="s">
        <v>615</v>
      </c>
      <c r="S241" s="31" t="s">
        <v>643</v>
      </c>
      <c r="T241" s="32" t="s">
        <v>733</v>
      </c>
    </row>
    <row r="242" spans="1:20" x14ac:dyDescent="0.25">
      <c r="A242" s="28" t="s">
        <v>199</v>
      </c>
      <c r="B242" s="29" t="s">
        <v>7</v>
      </c>
      <c r="C242" s="31" t="s">
        <v>198</v>
      </c>
      <c r="D242" s="31" t="s">
        <v>182</v>
      </c>
      <c r="E242" s="32" t="s">
        <v>187</v>
      </c>
      <c r="F242" s="32" t="s">
        <v>97</v>
      </c>
      <c r="G242" s="33">
        <v>10232</v>
      </c>
      <c r="H242" s="34">
        <v>155.4</v>
      </c>
      <c r="I242" s="35">
        <v>155.4</v>
      </c>
      <c r="J242" s="36">
        <v>0</v>
      </c>
      <c r="L242" s="51">
        <f t="shared" si="13"/>
        <v>111</v>
      </c>
      <c r="M242" s="51">
        <f t="shared" si="12"/>
        <v>555</v>
      </c>
      <c r="O242" s="30" t="s">
        <v>642</v>
      </c>
      <c r="P242" s="30" t="s">
        <v>643</v>
      </c>
      <c r="Q242" s="30" t="s">
        <v>666</v>
      </c>
      <c r="R242" s="30" t="s">
        <v>615</v>
      </c>
      <c r="S242" s="31" t="s">
        <v>643</v>
      </c>
      <c r="T242" s="32" t="s">
        <v>733</v>
      </c>
    </row>
    <row r="243" spans="1:20" x14ac:dyDescent="0.25">
      <c r="A243" s="28" t="s">
        <v>200</v>
      </c>
      <c r="B243" s="29" t="s">
        <v>7</v>
      </c>
      <c r="C243" s="31" t="s">
        <v>198</v>
      </c>
      <c r="D243" s="31" t="s">
        <v>182</v>
      </c>
      <c r="E243" s="32" t="s">
        <v>189</v>
      </c>
      <c r="F243" s="32" t="s">
        <v>97</v>
      </c>
      <c r="G243" s="33">
        <v>10211</v>
      </c>
      <c r="H243" s="34">
        <v>191.8</v>
      </c>
      <c r="I243" s="35">
        <v>191.8</v>
      </c>
      <c r="J243" s="36">
        <v>0</v>
      </c>
      <c r="L243" s="51">
        <f t="shared" si="13"/>
        <v>137</v>
      </c>
      <c r="M243" s="51">
        <f t="shared" si="12"/>
        <v>685</v>
      </c>
      <c r="O243" s="30" t="s">
        <v>642</v>
      </c>
      <c r="P243" s="30" t="s">
        <v>643</v>
      </c>
      <c r="Q243" s="30" t="s">
        <v>666</v>
      </c>
      <c r="R243" s="30" t="s">
        <v>615</v>
      </c>
      <c r="S243" s="31" t="s">
        <v>643</v>
      </c>
      <c r="T243" s="32" t="s">
        <v>733</v>
      </c>
    </row>
    <row r="244" spans="1:20" x14ac:dyDescent="0.25">
      <c r="A244" s="28" t="s">
        <v>201</v>
      </c>
      <c r="B244" s="29" t="s">
        <v>7</v>
      </c>
      <c r="C244" s="31" t="s">
        <v>198</v>
      </c>
      <c r="D244" s="31" t="s">
        <v>182</v>
      </c>
      <c r="E244" s="32" t="s">
        <v>191</v>
      </c>
      <c r="F244" s="32" t="s">
        <v>97</v>
      </c>
      <c r="G244" s="33">
        <v>10217</v>
      </c>
      <c r="H244" s="34">
        <v>238</v>
      </c>
      <c r="I244" s="35">
        <v>238</v>
      </c>
      <c r="J244" s="36">
        <v>0</v>
      </c>
      <c r="L244" s="51">
        <f t="shared" si="13"/>
        <v>169.99999999999997</v>
      </c>
      <c r="M244" s="51">
        <f t="shared" si="12"/>
        <v>849.99999999999977</v>
      </c>
      <c r="O244" s="30" t="s">
        <v>642</v>
      </c>
      <c r="P244" s="30" t="s">
        <v>643</v>
      </c>
      <c r="Q244" s="30" t="s">
        <v>666</v>
      </c>
      <c r="R244" s="30" t="s">
        <v>615</v>
      </c>
      <c r="S244" s="31" t="s">
        <v>643</v>
      </c>
      <c r="T244" s="32" t="s">
        <v>738</v>
      </c>
    </row>
    <row r="245" spans="1:20" ht="10.199999999999999" x14ac:dyDescent="0.25">
      <c r="G245" s="52"/>
      <c r="K245" s="37"/>
    </row>
    <row r="246" spans="1:20" x14ac:dyDescent="0.25">
      <c r="A246" s="123" t="s">
        <v>569</v>
      </c>
      <c r="B246" s="9"/>
      <c r="C246" s="125" t="s">
        <v>0</v>
      </c>
      <c r="D246" s="125" t="s">
        <v>1</v>
      </c>
      <c r="E246" s="125" t="s">
        <v>42</v>
      </c>
      <c r="F246" s="125" t="s">
        <v>3</v>
      </c>
      <c r="G246" s="127" t="s">
        <v>4</v>
      </c>
      <c r="H246" s="128" t="s">
        <v>456</v>
      </c>
      <c r="I246" s="130" t="s">
        <v>457</v>
      </c>
      <c r="J246" s="128" t="s">
        <v>5</v>
      </c>
      <c r="L246" s="133" t="s">
        <v>882</v>
      </c>
      <c r="M246" s="133" t="s">
        <v>444</v>
      </c>
      <c r="O246" s="139" t="s">
        <v>638</v>
      </c>
      <c r="P246" s="139" t="s">
        <v>640</v>
      </c>
      <c r="Q246" s="140" t="s">
        <v>641</v>
      </c>
      <c r="R246" s="30"/>
      <c r="S246" s="141" t="s">
        <v>639</v>
      </c>
      <c r="T246" s="122" t="s">
        <v>737</v>
      </c>
    </row>
    <row r="247" spans="1:20" ht="13.8" thickBot="1" x14ac:dyDescent="0.3">
      <c r="A247" s="124"/>
      <c r="B247" s="10"/>
      <c r="C247" s="135"/>
      <c r="D247" s="135"/>
      <c r="E247" s="135"/>
      <c r="F247" s="135"/>
      <c r="G247" s="136"/>
      <c r="H247" s="129"/>
      <c r="I247" s="131"/>
      <c r="J247" s="132"/>
      <c r="L247" s="134"/>
      <c r="M247" s="134"/>
      <c r="O247" s="139"/>
      <c r="P247" s="139"/>
      <c r="Q247" s="140"/>
      <c r="R247" s="30"/>
      <c r="S247" s="141"/>
      <c r="T247" s="122"/>
    </row>
    <row r="248" spans="1:20" ht="13.8" thickTop="1" x14ac:dyDescent="0.25">
      <c r="A248" s="28" t="s">
        <v>203</v>
      </c>
      <c r="B248" s="29" t="s">
        <v>7</v>
      </c>
      <c r="C248" s="31" t="s">
        <v>202</v>
      </c>
      <c r="D248" s="31" t="s">
        <v>460</v>
      </c>
      <c r="E248" s="32" t="s">
        <v>189</v>
      </c>
      <c r="F248" s="32" t="s">
        <v>97</v>
      </c>
      <c r="G248" s="33">
        <v>32402</v>
      </c>
      <c r="H248" s="34">
        <v>394.24</v>
      </c>
      <c r="I248" s="35">
        <v>448</v>
      </c>
      <c r="J248" s="36">
        <v>31.360000000000014</v>
      </c>
      <c r="L248" s="51">
        <f>I248/1.12/1.25</f>
        <v>319.99999999999994</v>
      </c>
      <c r="M248" s="51">
        <f t="shared" si="12"/>
        <v>1599.9999999999995</v>
      </c>
      <c r="O248" s="30" t="s">
        <v>642</v>
      </c>
      <c r="P248" s="30" t="s">
        <v>643</v>
      </c>
      <c r="Q248" s="30" t="s">
        <v>666</v>
      </c>
      <c r="R248" s="30" t="s">
        <v>615</v>
      </c>
      <c r="S248" s="31" t="s">
        <v>643</v>
      </c>
      <c r="T248" s="32" t="s">
        <v>733</v>
      </c>
    </row>
    <row r="249" spans="1:20" x14ac:dyDescent="0.25">
      <c r="A249" s="28" t="s">
        <v>204</v>
      </c>
      <c r="B249" s="29" t="s">
        <v>7</v>
      </c>
      <c r="C249" s="31" t="s">
        <v>202</v>
      </c>
      <c r="D249" s="31" t="s">
        <v>460</v>
      </c>
      <c r="E249" s="32" t="s">
        <v>191</v>
      </c>
      <c r="F249" s="32" t="s">
        <v>97</v>
      </c>
      <c r="G249" s="33">
        <v>32409</v>
      </c>
      <c r="H249" s="34">
        <v>473.08</v>
      </c>
      <c r="I249" s="35">
        <v>537.6</v>
      </c>
      <c r="J249" s="36">
        <v>64.52</v>
      </c>
      <c r="L249" s="51">
        <f t="shared" ref="L249:L250" si="14">I249/1.12/1.25</f>
        <v>384</v>
      </c>
      <c r="M249" s="51">
        <f t="shared" si="12"/>
        <v>1920</v>
      </c>
      <c r="O249" s="30" t="s">
        <v>642</v>
      </c>
      <c r="P249" s="30" t="s">
        <v>643</v>
      </c>
      <c r="Q249" s="30" t="s">
        <v>666</v>
      </c>
      <c r="R249" s="30" t="s">
        <v>615</v>
      </c>
      <c r="S249" s="31" t="s">
        <v>643</v>
      </c>
      <c r="T249" s="32" t="s">
        <v>733</v>
      </c>
    </row>
    <row r="250" spans="1:20" x14ac:dyDescent="0.25">
      <c r="A250" s="28" t="s">
        <v>205</v>
      </c>
      <c r="B250" s="29" t="s">
        <v>7</v>
      </c>
      <c r="C250" s="31" t="s">
        <v>202</v>
      </c>
      <c r="D250" s="31" t="s">
        <v>460</v>
      </c>
      <c r="E250" s="32" t="s">
        <v>206</v>
      </c>
      <c r="F250" s="32" t="s">
        <v>83</v>
      </c>
      <c r="G250" s="33">
        <v>32405</v>
      </c>
      <c r="H250" s="34">
        <v>295.68</v>
      </c>
      <c r="I250" s="35">
        <v>336.7</v>
      </c>
      <c r="J250" s="36">
        <v>31.360000000000014</v>
      </c>
      <c r="L250" s="51">
        <f t="shared" si="14"/>
        <v>240.49999999999994</v>
      </c>
      <c r="M250" s="51">
        <f t="shared" si="12"/>
        <v>2404.9999999999995</v>
      </c>
      <c r="O250" s="30" t="s">
        <v>642</v>
      </c>
      <c r="P250" s="30" t="s">
        <v>643</v>
      </c>
      <c r="Q250" s="30" t="s">
        <v>666</v>
      </c>
      <c r="R250" s="30" t="s">
        <v>615</v>
      </c>
      <c r="S250" s="31" t="s">
        <v>643</v>
      </c>
      <c r="T250" s="32" t="s">
        <v>733</v>
      </c>
    </row>
    <row r="251" spans="1:20" ht="10.199999999999999" x14ac:dyDescent="0.25">
      <c r="G251" s="52"/>
      <c r="K251" s="37"/>
    </row>
    <row r="252" spans="1:20" x14ac:dyDescent="0.25">
      <c r="A252" s="123" t="s">
        <v>569</v>
      </c>
      <c r="B252" s="9"/>
      <c r="C252" s="125" t="s">
        <v>0</v>
      </c>
      <c r="D252" s="125" t="s">
        <v>1</v>
      </c>
      <c r="E252" s="125" t="s">
        <v>42</v>
      </c>
      <c r="F252" s="125" t="s">
        <v>3</v>
      </c>
      <c r="G252" s="127" t="s">
        <v>4</v>
      </c>
      <c r="H252" s="128" t="s">
        <v>456</v>
      </c>
      <c r="I252" s="130" t="s">
        <v>457</v>
      </c>
      <c r="J252" s="128" t="s">
        <v>5</v>
      </c>
      <c r="L252" s="133" t="s">
        <v>882</v>
      </c>
      <c r="M252" s="133" t="s">
        <v>444</v>
      </c>
      <c r="O252" s="139" t="s">
        <v>638</v>
      </c>
      <c r="P252" s="139" t="s">
        <v>640</v>
      </c>
      <c r="Q252" s="140" t="s">
        <v>641</v>
      </c>
      <c r="R252" s="30"/>
      <c r="S252" s="141" t="s">
        <v>639</v>
      </c>
      <c r="T252" s="121" t="s">
        <v>737</v>
      </c>
    </row>
    <row r="253" spans="1:20" ht="13.8" thickBot="1" x14ac:dyDescent="0.3">
      <c r="A253" s="124"/>
      <c r="B253" s="10"/>
      <c r="C253" s="135"/>
      <c r="D253" s="135"/>
      <c r="E253" s="135"/>
      <c r="F253" s="135"/>
      <c r="G253" s="136"/>
      <c r="H253" s="129"/>
      <c r="I253" s="131"/>
      <c r="J253" s="132"/>
      <c r="L253" s="134"/>
      <c r="M253" s="134"/>
      <c r="O253" s="139"/>
      <c r="P253" s="139"/>
      <c r="Q253" s="140"/>
      <c r="R253" s="30"/>
      <c r="S253" s="141"/>
      <c r="T253" s="121"/>
    </row>
    <row r="254" spans="1:20" ht="31.2" thickTop="1" x14ac:dyDescent="0.25">
      <c r="A254" s="28" t="s">
        <v>207</v>
      </c>
      <c r="B254" s="29" t="s">
        <v>7</v>
      </c>
      <c r="C254" s="31" t="s">
        <v>585</v>
      </c>
      <c r="D254" s="31" t="s">
        <v>208</v>
      </c>
      <c r="E254" s="32" t="s">
        <v>209</v>
      </c>
      <c r="F254" s="32" t="s">
        <v>37</v>
      </c>
      <c r="G254" s="33">
        <v>14581</v>
      </c>
      <c r="H254" s="34">
        <v>28.84</v>
      </c>
      <c r="I254" s="35">
        <v>28.84</v>
      </c>
      <c r="J254" s="36">
        <v>0</v>
      </c>
      <c r="L254" s="51">
        <f>I254/1.12/1.25</f>
        <v>20.599999999999998</v>
      </c>
      <c r="M254" s="51">
        <f t="shared" si="12"/>
        <v>2060</v>
      </c>
      <c r="O254" s="30" t="s">
        <v>707</v>
      </c>
      <c r="P254" s="30" t="s">
        <v>643</v>
      </c>
      <c r="Q254" s="30" t="s">
        <v>708</v>
      </c>
      <c r="R254" s="30" t="s">
        <v>616</v>
      </c>
      <c r="S254" s="31" t="s">
        <v>643</v>
      </c>
      <c r="T254" s="32" t="s">
        <v>733</v>
      </c>
    </row>
    <row r="255" spans="1:20" ht="30.6" x14ac:dyDescent="0.25">
      <c r="A255" s="28" t="s">
        <v>210</v>
      </c>
      <c r="B255" s="29" t="s">
        <v>7</v>
      </c>
      <c r="C255" s="31" t="s">
        <v>585</v>
      </c>
      <c r="D255" s="31" t="s">
        <v>208</v>
      </c>
      <c r="E255" s="32" t="s">
        <v>211</v>
      </c>
      <c r="F255" s="32" t="s">
        <v>37</v>
      </c>
      <c r="G255" s="33">
        <v>14582</v>
      </c>
      <c r="H255" s="34">
        <v>35.07</v>
      </c>
      <c r="I255" s="35">
        <v>35.07</v>
      </c>
      <c r="J255" s="36">
        <v>0</v>
      </c>
      <c r="L255" s="51">
        <f t="shared" ref="L255:L262" si="15">I255/1.12/1.25</f>
        <v>25.049999999999997</v>
      </c>
      <c r="M255" s="51">
        <f t="shared" si="12"/>
        <v>2504.9999999999995</v>
      </c>
      <c r="O255" s="30" t="s">
        <v>707</v>
      </c>
      <c r="P255" s="30" t="s">
        <v>643</v>
      </c>
      <c r="Q255" s="30" t="s">
        <v>708</v>
      </c>
      <c r="R255" s="30" t="s">
        <v>616</v>
      </c>
      <c r="S255" s="31" t="s">
        <v>643</v>
      </c>
      <c r="T255" s="32" t="s">
        <v>733</v>
      </c>
    </row>
    <row r="256" spans="1:20" ht="30.6" x14ac:dyDescent="0.25">
      <c r="A256" s="28" t="s">
        <v>212</v>
      </c>
      <c r="B256" s="29" t="s">
        <v>7</v>
      </c>
      <c r="C256" s="31" t="s">
        <v>585</v>
      </c>
      <c r="D256" s="31" t="s">
        <v>208</v>
      </c>
      <c r="E256" s="32" t="s">
        <v>213</v>
      </c>
      <c r="F256" s="32" t="s">
        <v>37</v>
      </c>
      <c r="G256" s="33">
        <v>14583</v>
      </c>
      <c r="H256" s="34">
        <v>43.26</v>
      </c>
      <c r="I256" s="35">
        <v>43.26</v>
      </c>
      <c r="J256" s="36">
        <v>0</v>
      </c>
      <c r="L256" s="51">
        <f t="shared" si="15"/>
        <v>30.899999999999995</v>
      </c>
      <c r="M256" s="51">
        <f t="shared" si="12"/>
        <v>3089.9999999999995</v>
      </c>
      <c r="O256" s="30" t="s">
        <v>707</v>
      </c>
      <c r="P256" s="30" t="s">
        <v>643</v>
      </c>
      <c r="Q256" s="30" t="s">
        <v>708</v>
      </c>
      <c r="R256" s="30" t="s">
        <v>616</v>
      </c>
      <c r="S256" s="31" t="s">
        <v>643</v>
      </c>
      <c r="T256" s="32" t="s">
        <v>733</v>
      </c>
    </row>
    <row r="257" spans="1:20" ht="30.6" x14ac:dyDescent="0.25">
      <c r="A257" s="28" t="s">
        <v>214</v>
      </c>
      <c r="B257" s="29" t="s">
        <v>7</v>
      </c>
      <c r="C257" s="31" t="s">
        <v>585</v>
      </c>
      <c r="D257" s="31" t="s">
        <v>208</v>
      </c>
      <c r="E257" s="32" t="s">
        <v>215</v>
      </c>
      <c r="F257" s="32" t="s">
        <v>37</v>
      </c>
      <c r="G257" s="33">
        <v>14584</v>
      </c>
      <c r="H257" s="34">
        <v>54.32</v>
      </c>
      <c r="I257" s="35">
        <v>54.32</v>
      </c>
      <c r="J257" s="36">
        <v>0</v>
      </c>
      <c r="L257" s="51">
        <f t="shared" si="15"/>
        <v>38.799999999999997</v>
      </c>
      <c r="M257" s="51">
        <f t="shared" si="12"/>
        <v>3879.9999999999995</v>
      </c>
      <c r="O257" s="30" t="s">
        <v>707</v>
      </c>
      <c r="P257" s="30" t="s">
        <v>643</v>
      </c>
      <c r="Q257" s="30" t="s">
        <v>708</v>
      </c>
      <c r="R257" s="30" t="s">
        <v>616</v>
      </c>
      <c r="S257" s="31" t="s">
        <v>643</v>
      </c>
      <c r="T257" s="32" t="s">
        <v>733</v>
      </c>
    </row>
    <row r="258" spans="1:20" ht="30.6" x14ac:dyDescent="0.25">
      <c r="A258" s="28" t="s">
        <v>216</v>
      </c>
      <c r="B258" s="29" t="s">
        <v>7</v>
      </c>
      <c r="C258" s="31" t="s">
        <v>585</v>
      </c>
      <c r="D258" s="31" t="s">
        <v>208</v>
      </c>
      <c r="E258" s="32" t="s">
        <v>217</v>
      </c>
      <c r="F258" s="32" t="s">
        <v>37</v>
      </c>
      <c r="G258" s="33">
        <v>14585</v>
      </c>
      <c r="H258" s="34">
        <v>60.34</v>
      </c>
      <c r="I258" s="35">
        <v>60.34</v>
      </c>
      <c r="J258" s="36">
        <v>0</v>
      </c>
      <c r="L258" s="51">
        <f t="shared" si="15"/>
        <v>43.1</v>
      </c>
      <c r="M258" s="51">
        <f t="shared" si="12"/>
        <v>4310</v>
      </c>
      <c r="O258" s="30" t="s">
        <v>707</v>
      </c>
      <c r="P258" s="30" t="s">
        <v>643</v>
      </c>
      <c r="Q258" s="30" t="s">
        <v>708</v>
      </c>
      <c r="R258" s="30" t="s">
        <v>616</v>
      </c>
      <c r="S258" s="31" t="s">
        <v>643</v>
      </c>
      <c r="T258" s="32" t="s">
        <v>733</v>
      </c>
    </row>
    <row r="259" spans="1:20" x14ac:dyDescent="0.25">
      <c r="A259" s="28" t="s">
        <v>218</v>
      </c>
      <c r="B259" s="29" t="s">
        <v>7</v>
      </c>
      <c r="C259" s="31" t="s">
        <v>586</v>
      </c>
      <c r="D259" s="31" t="s">
        <v>220</v>
      </c>
      <c r="E259" s="32" t="s">
        <v>209</v>
      </c>
      <c r="F259" s="32" t="s">
        <v>37</v>
      </c>
      <c r="G259" s="33">
        <v>22200</v>
      </c>
      <c r="H259" s="34">
        <v>87.36</v>
      </c>
      <c r="I259" s="35">
        <v>87.36</v>
      </c>
      <c r="J259" s="36">
        <v>0</v>
      </c>
      <c r="L259" s="51">
        <f t="shared" si="15"/>
        <v>62.399999999999991</v>
      </c>
      <c r="M259" s="51">
        <f t="shared" si="12"/>
        <v>6239.9999999999991</v>
      </c>
      <c r="O259" s="30" t="s">
        <v>710</v>
      </c>
      <c r="P259" s="30" t="s">
        <v>643</v>
      </c>
      <c r="Q259" s="30" t="s">
        <v>712</v>
      </c>
      <c r="R259" s="30" t="s">
        <v>617</v>
      </c>
      <c r="S259" s="31" t="s">
        <v>711</v>
      </c>
      <c r="T259" s="32" t="s">
        <v>733</v>
      </c>
    </row>
    <row r="260" spans="1:20" x14ac:dyDescent="0.25">
      <c r="A260" s="28" t="s">
        <v>221</v>
      </c>
      <c r="B260" s="29" t="s">
        <v>7</v>
      </c>
      <c r="C260" s="31" t="s">
        <v>586</v>
      </c>
      <c r="D260" s="31" t="s">
        <v>220</v>
      </c>
      <c r="E260" s="32" t="s">
        <v>211</v>
      </c>
      <c r="F260" s="32" t="s">
        <v>37</v>
      </c>
      <c r="G260" s="33">
        <v>22201</v>
      </c>
      <c r="H260" s="34">
        <v>116.48</v>
      </c>
      <c r="I260" s="35">
        <v>116.48</v>
      </c>
      <c r="J260" s="36">
        <v>0</v>
      </c>
      <c r="L260" s="51">
        <f t="shared" si="15"/>
        <v>83.2</v>
      </c>
      <c r="M260" s="51">
        <f t="shared" si="12"/>
        <v>8320</v>
      </c>
      <c r="O260" s="30" t="s">
        <v>710</v>
      </c>
      <c r="P260" s="30" t="s">
        <v>643</v>
      </c>
      <c r="Q260" s="30" t="s">
        <v>712</v>
      </c>
      <c r="R260" s="30" t="s">
        <v>617</v>
      </c>
      <c r="S260" s="31" t="s">
        <v>711</v>
      </c>
      <c r="T260" s="32" t="s">
        <v>733</v>
      </c>
    </row>
    <row r="261" spans="1:20" x14ac:dyDescent="0.25">
      <c r="A261" s="28" t="s">
        <v>222</v>
      </c>
      <c r="B261" s="29" t="s">
        <v>7</v>
      </c>
      <c r="C261" s="31" t="s">
        <v>586</v>
      </c>
      <c r="D261" s="31" t="s">
        <v>220</v>
      </c>
      <c r="E261" s="32" t="s">
        <v>213</v>
      </c>
      <c r="F261" s="32" t="s">
        <v>37</v>
      </c>
      <c r="G261" s="33">
        <v>22202</v>
      </c>
      <c r="H261" s="34">
        <v>145.6</v>
      </c>
      <c r="I261" s="35">
        <v>145.6</v>
      </c>
      <c r="J261" s="36">
        <v>0</v>
      </c>
      <c r="L261" s="51">
        <f t="shared" si="15"/>
        <v>103.99999999999997</v>
      </c>
      <c r="M261" s="51">
        <f t="shared" si="12"/>
        <v>10399.999999999996</v>
      </c>
      <c r="O261" s="30" t="s">
        <v>710</v>
      </c>
      <c r="P261" s="30" t="s">
        <v>643</v>
      </c>
      <c r="Q261" s="30" t="s">
        <v>712</v>
      </c>
      <c r="R261" s="30" t="s">
        <v>617</v>
      </c>
      <c r="S261" s="31" t="s">
        <v>711</v>
      </c>
      <c r="T261" s="32" t="s">
        <v>733</v>
      </c>
    </row>
    <row r="262" spans="1:20" x14ac:dyDescent="0.25">
      <c r="A262" s="28" t="s">
        <v>223</v>
      </c>
      <c r="B262" s="29" t="s">
        <v>7</v>
      </c>
      <c r="C262" s="31" t="s">
        <v>586</v>
      </c>
      <c r="D262" s="31" t="s">
        <v>220</v>
      </c>
      <c r="E262" s="32" t="s">
        <v>215</v>
      </c>
      <c r="F262" s="32" t="s">
        <v>37</v>
      </c>
      <c r="G262" s="33">
        <v>22203</v>
      </c>
      <c r="H262" s="34">
        <v>174.72</v>
      </c>
      <c r="I262" s="35">
        <v>174.72</v>
      </c>
      <c r="J262" s="36">
        <v>0</v>
      </c>
      <c r="L262" s="51">
        <f t="shared" si="15"/>
        <v>124.79999999999998</v>
      </c>
      <c r="M262" s="51">
        <f t="shared" si="12"/>
        <v>12479.999999999998</v>
      </c>
      <c r="O262" s="30" t="s">
        <v>710</v>
      </c>
      <c r="P262" s="30" t="s">
        <v>643</v>
      </c>
      <c r="Q262" s="30" t="s">
        <v>712</v>
      </c>
      <c r="R262" s="30" t="s">
        <v>617</v>
      </c>
      <c r="S262" s="31" t="s">
        <v>711</v>
      </c>
      <c r="T262" s="32" t="s">
        <v>733</v>
      </c>
    </row>
    <row r="263" spans="1:20" ht="20.399999999999999" x14ac:dyDescent="0.25">
      <c r="A263" s="28" t="s">
        <v>224</v>
      </c>
      <c r="B263" s="29" t="s">
        <v>7</v>
      </c>
      <c r="C263" s="31" t="s">
        <v>225</v>
      </c>
      <c r="D263" s="31" t="s">
        <v>226</v>
      </c>
      <c r="E263" s="32" t="s">
        <v>227</v>
      </c>
      <c r="F263" s="32" t="s">
        <v>37</v>
      </c>
      <c r="G263" s="33" t="s">
        <v>228</v>
      </c>
      <c r="H263" s="34">
        <v>876.96</v>
      </c>
      <c r="I263" s="35">
        <v>876.96</v>
      </c>
      <c r="J263" s="36">
        <v>0</v>
      </c>
      <c r="L263" s="51">
        <f t="shared" ref="L263" si="16">I263/1.12/1.25</f>
        <v>626.4</v>
      </c>
      <c r="M263" s="51">
        <f t="shared" ref="M263" si="17">L263/SUBSTITUTE(F263,"ks","")*100</f>
        <v>62640</v>
      </c>
      <c r="O263" s="30" t="s">
        <v>713</v>
      </c>
      <c r="P263" s="30" t="s">
        <v>715</v>
      </c>
      <c r="Q263" s="30" t="s">
        <v>716</v>
      </c>
      <c r="R263" s="30" t="s">
        <v>618</v>
      </c>
      <c r="S263" s="31" t="s">
        <v>714</v>
      </c>
      <c r="T263" s="32" t="s">
        <v>733</v>
      </c>
    </row>
    <row r="264" spans="1:20" ht="20.399999999999999" x14ac:dyDescent="0.25">
      <c r="A264" s="28">
        <v>5017819</v>
      </c>
      <c r="B264" s="29" t="s">
        <v>7</v>
      </c>
      <c r="C264" s="31" t="s">
        <v>860</v>
      </c>
      <c r="D264" s="31" t="s">
        <v>862</v>
      </c>
      <c r="E264" s="32"/>
      <c r="F264" s="32" t="s">
        <v>37</v>
      </c>
      <c r="G264" s="33">
        <v>170079</v>
      </c>
      <c r="H264" s="34">
        <v>292.32</v>
      </c>
      <c r="I264" s="35">
        <v>838.6</v>
      </c>
      <c r="J264" s="36">
        <v>546.28</v>
      </c>
      <c r="L264" s="51">
        <v>599</v>
      </c>
      <c r="M264" s="51">
        <v>59900</v>
      </c>
      <c r="O264" s="30" t="s">
        <v>863</v>
      </c>
      <c r="P264" s="30" t="s">
        <v>678</v>
      </c>
      <c r="Q264" s="30"/>
      <c r="R264" s="30"/>
      <c r="S264" s="31"/>
      <c r="T264" s="32" t="s">
        <v>733</v>
      </c>
    </row>
    <row r="265" spans="1:20" ht="20.399999999999999" x14ac:dyDescent="0.25">
      <c r="A265" s="28">
        <v>5017820</v>
      </c>
      <c r="B265" s="29" t="s">
        <v>7</v>
      </c>
      <c r="C265" s="31" t="s">
        <v>861</v>
      </c>
      <c r="D265" s="31" t="s">
        <v>862</v>
      </c>
      <c r="E265" s="32"/>
      <c r="F265" s="32" t="s">
        <v>37</v>
      </c>
      <c r="G265" s="33">
        <v>170080</v>
      </c>
      <c r="H265" s="34">
        <v>292.32</v>
      </c>
      <c r="I265" s="35">
        <v>1020.6</v>
      </c>
      <c r="J265" s="36">
        <v>728.28</v>
      </c>
      <c r="L265" s="51">
        <v>728.99999999999989</v>
      </c>
      <c r="M265" s="51">
        <v>72899.999999999985</v>
      </c>
      <c r="O265" s="30" t="s">
        <v>863</v>
      </c>
      <c r="P265" s="30" t="s">
        <v>678</v>
      </c>
      <c r="Q265" s="30"/>
      <c r="R265" s="30"/>
      <c r="S265" s="31"/>
      <c r="T265" s="32" t="s">
        <v>733</v>
      </c>
    </row>
    <row r="266" spans="1:20" ht="10.199999999999999" x14ac:dyDescent="0.25">
      <c r="G266" s="52"/>
      <c r="K266" s="37"/>
    </row>
    <row r="267" spans="1:20" x14ac:dyDescent="0.25">
      <c r="A267" s="123" t="s">
        <v>569</v>
      </c>
      <c r="B267" s="9"/>
      <c r="C267" s="125" t="s">
        <v>0</v>
      </c>
      <c r="D267" s="125" t="s">
        <v>1</v>
      </c>
      <c r="E267" s="125" t="s">
        <v>42</v>
      </c>
      <c r="F267" s="125" t="s">
        <v>3</v>
      </c>
      <c r="G267" s="127" t="s">
        <v>4</v>
      </c>
      <c r="H267" s="128" t="s">
        <v>456</v>
      </c>
      <c r="I267" s="130" t="s">
        <v>457</v>
      </c>
      <c r="J267" s="128" t="s">
        <v>5</v>
      </c>
      <c r="L267" s="133" t="s">
        <v>882</v>
      </c>
      <c r="M267" s="133" t="s">
        <v>444</v>
      </c>
      <c r="O267" s="139" t="s">
        <v>638</v>
      </c>
      <c r="P267" s="139" t="s">
        <v>640</v>
      </c>
      <c r="Q267" s="140" t="s">
        <v>641</v>
      </c>
      <c r="R267" s="30"/>
      <c r="S267" s="141" t="s">
        <v>639</v>
      </c>
      <c r="T267" s="122" t="s">
        <v>737</v>
      </c>
    </row>
    <row r="268" spans="1:20" ht="13.8" thickBot="1" x14ac:dyDescent="0.3">
      <c r="A268" s="124"/>
      <c r="B268" s="10"/>
      <c r="C268" s="135"/>
      <c r="D268" s="135"/>
      <c r="E268" s="135"/>
      <c r="F268" s="135"/>
      <c r="G268" s="136"/>
      <c r="H268" s="129"/>
      <c r="I268" s="131"/>
      <c r="J268" s="132"/>
      <c r="L268" s="134"/>
      <c r="M268" s="134"/>
      <c r="O268" s="139"/>
      <c r="P268" s="139"/>
      <c r="Q268" s="140"/>
      <c r="R268" s="30"/>
      <c r="S268" s="141"/>
      <c r="T268" s="122"/>
    </row>
    <row r="269" spans="1:20" ht="31.2" thickTop="1" x14ac:dyDescent="0.25">
      <c r="A269" s="28" t="s">
        <v>229</v>
      </c>
      <c r="B269" s="29" t="s">
        <v>7</v>
      </c>
      <c r="C269" s="31" t="s">
        <v>587</v>
      </c>
      <c r="D269" s="31" t="s">
        <v>230</v>
      </c>
      <c r="E269" s="32" t="s">
        <v>209</v>
      </c>
      <c r="F269" s="32" t="s">
        <v>37</v>
      </c>
      <c r="G269" s="33">
        <v>39430</v>
      </c>
      <c r="H269" s="34">
        <v>28.84</v>
      </c>
      <c r="I269" s="35">
        <v>28.84</v>
      </c>
      <c r="J269" s="54">
        <v>0</v>
      </c>
      <c r="L269" s="51">
        <f>I269/1.12/1.25</f>
        <v>20.599999999999998</v>
      </c>
      <c r="M269" s="51">
        <f t="shared" si="12"/>
        <v>2060</v>
      </c>
      <c r="O269" s="30" t="s">
        <v>709</v>
      </c>
      <c r="P269" s="30" t="s">
        <v>643</v>
      </c>
      <c r="Q269" s="30" t="s">
        <v>708</v>
      </c>
      <c r="R269" s="30" t="s">
        <v>619</v>
      </c>
      <c r="S269" s="31" t="s">
        <v>643</v>
      </c>
      <c r="T269" s="32" t="s">
        <v>733</v>
      </c>
    </row>
    <row r="270" spans="1:20" ht="30.6" x14ac:dyDescent="0.25">
      <c r="A270" s="28" t="s">
        <v>231</v>
      </c>
      <c r="B270" s="29" t="s">
        <v>7</v>
      </c>
      <c r="C270" s="31" t="s">
        <v>587</v>
      </c>
      <c r="D270" s="31" t="s">
        <v>230</v>
      </c>
      <c r="E270" s="32" t="s">
        <v>211</v>
      </c>
      <c r="F270" s="32" t="s">
        <v>37</v>
      </c>
      <c r="G270" s="33">
        <v>39431</v>
      </c>
      <c r="H270" s="34">
        <v>32.619999999999997</v>
      </c>
      <c r="I270" s="35">
        <v>32.619999999999997</v>
      </c>
      <c r="J270" s="36">
        <v>0</v>
      </c>
      <c r="L270" s="51">
        <f t="shared" ref="L270:L278" si="18">I270/1.12/1.25</f>
        <v>23.299999999999997</v>
      </c>
      <c r="M270" s="51">
        <f t="shared" si="12"/>
        <v>2329.9999999999995</v>
      </c>
      <c r="O270" s="30" t="s">
        <v>709</v>
      </c>
      <c r="P270" s="30" t="s">
        <v>643</v>
      </c>
      <c r="Q270" s="30" t="s">
        <v>708</v>
      </c>
      <c r="R270" s="30" t="s">
        <v>619</v>
      </c>
      <c r="S270" s="31" t="s">
        <v>643</v>
      </c>
      <c r="T270" s="32" t="s">
        <v>733</v>
      </c>
    </row>
    <row r="271" spans="1:20" ht="30.6" x14ac:dyDescent="0.25">
      <c r="A271" s="28" t="s">
        <v>232</v>
      </c>
      <c r="B271" s="29" t="s">
        <v>7</v>
      </c>
      <c r="C271" s="31" t="s">
        <v>587</v>
      </c>
      <c r="D271" s="31" t="s">
        <v>230</v>
      </c>
      <c r="E271" s="32" t="s">
        <v>213</v>
      </c>
      <c r="F271" s="32" t="s">
        <v>37</v>
      </c>
      <c r="G271" s="33">
        <v>39432</v>
      </c>
      <c r="H271" s="34">
        <v>36.119999999999997</v>
      </c>
      <c r="I271" s="35">
        <v>36.119999999999997</v>
      </c>
      <c r="J271" s="36">
        <v>0</v>
      </c>
      <c r="L271" s="51">
        <f t="shared" si="18"/>
        <v>25.799999999999994</v>
      </c>
      <c r="M271" s="51">
        <f t="shared" si="12"/>
        <v>2579.9999999999995</v>
      </c>
      <c r="O271" s="30" t="s">
        <v>709</v>
      </c>
      <c r="P271" s="30" t="s">
        <v>643</v>
      </c>
      <c r="Q271" s="30" t="s">
        <v>708</v>
      </c>
      <c r="R271" s="30" t="s">
        <v>619</v>
      </c>
      <c r="S271" s="31" t="s">
        <v>643</v>
      </c>
      <c r="T271" s="32" t="s">
        <v>733</v>
      </c>
    </row>
    <row r="272" spans="1:20" ht="30.6" x14ac:dyDescent="0.25">
      <c r="A272" s="28" t="s">
        <v>233</v>
      </c>
      <c r="B272" s="29" t="s">
        <v>7</v>
      </c>
      <c r="C272" s="31" t="s">
        <v>587</v>
      </c>
      <c r="D272" s="31" t="s">
        <v>230</v>
      </c>
      <c r="E272" s="32" t="s">
        <v>215</v>
      </c>
      <c r="F272" s="32" t="s">
        <v>37</v>
      </c>
      <c r="G272" s="33">
        <v>39433</v>
      </c>
      <c r="H272" s="34">
        <v>42.84</v>
      </c>
      <c r="I272" s="35">
        <v>42.84</v>
      </c>
      <c r="J272" s="36">
        <v>0</v>
      </c>
      <c r="L272" s="51">
        <f t="shared" si="18"/>
        <v>30.6</v>
      </c>
      <c r="M272" s="51">
        <f t="shared" si="12"/>
        <v>3060</v>
      </c>
      <c r="O272" s="30" t="s">
        <v>709</v>
      </c>
      <c r="P272" s="30" t="s">
        <v>643</v>
      </c>
      <c r="Q272" s="30" t="s">
        <v>708</v>
      </c>
      <c r="R272" s="30" t="s">
        <v>619</v>
      </c>
      <c r="S272" s="31" t="s">
        <v>643</v>
      </c>
      <c r="T272" s="32" t="s">
        <v>733</v>
      </c>
    </row>
    <row r="273" spans="1:20" ht="30.6" x14ac:dyDescent="0.25">
      <c r="A273" s="28" t="s">
        <v>234</v>
      </c>
      <c r="B273" s="29" t="s">
        <v>7</v>
      </c>
      <c r="C273" s="31" t="s">
        <v>587</v>
      </c>
      <c r="D273" s="31" t="s">
        <v>230</v>
      </c>
      <c r="E273" s="32" t="s">
        <v>217</v>
      </c>
      <c r="F273" s="32" t="s">
        <v>37</v>
      </c>
      <c r="G273" s="57" t="s">
        <v>235</v>
      </c>
      <c r="H273" s="34">
        <v>52.92</v>
      </c>
      <c r="I273" s="35">
        <v>52.92</v>
      </c>
      <c r="J273" s="36">
        <v>0</v>
      </c>
      <c r="L273" s="51">
        <f t="shared" si="18"/>
        <v>37.799999999999997</v>
      </c>
      <c r="M273" s="51">
        <f t="shared" si="12"/>
        <v>3779.9999999999995</v>
      </c>
      <c r="O273" s="30" t="s">
        <v>709</v>
      </c>
      <c r="P273" s="30" t="s">
        <v>643</v>
      </c>
      <c r="Q273" s="30" t="s">
        <v>708</v>
      </c>
      <c r="R273" s="30" t="s">
        <v>619</v>
      </c>
      <c r="S273" s="31" t="s">
        <v>643</v>
      </c>
      <c r="T273" s="32" t="s">
        <v>733</v>
      </c>
    </row>
    <row r="274" spans="1:20" ht="30.6" x14ac:dyDescent="0.25">
      <c r="A274" s="28" t="s">
        <v>236</v>
      </c>
      <c r="B274" s="29" t="s">
        <v>7</v>
      </c>
      <c r="C274" s="31" t="s">
        <v>759</v>
      </c>
      <c r="D274" s="31" t="s">
        <v>459</v>
      </c>
      <c r="E274" s="32" t="s">
        <v>209</v>
      </c>
      <c r="F274" s="32" t="s">
        <v>83</v>
      </c>
      <c r="G274" s="33">
        <v>39436</v>
      </c>
      <c r="H274" s="34">
        <v>245</v>
      </c>
      <c r="I274" s="35">
        <v>245</v>
      </c>
      <c r="J274" s="36">
        <v>0</v>
      </c>
      <c r="L274" s="51">
        <f t="shared" si="18"/>
        <v>174.99999999999997</v>
      </c>
      <c r="M274" s="51">
        <f t="shared" si="12"/>
        <v>1749.9999999999995</v>
      </c>
      <c r="O274" s="30" t="s">
        <v>709</v>
      </c>
      <c r="P274" s="30" t="s">
        <v>643</v>
      </c>
      <c r="Q274" s="30" t="s">
        <v>708</v>
      </c>
      <c r="R274" s="30" t="s">
        <v>619</v>
      </c>
      <c r="S274" s="31" t="s">
        <v>643</v>
      </c>
      <c r="T274" s="32" t="s">
        <v>733</v>
      </c>
    </row>
    <row r="275" spans="1:20" ht="30.6" x14ac:dyDescent="0.25">
      <c r="A275" s="28" t="s">
        <v>237</v>
      </c>
      <c r="B275" s="29" t="s">
        <v>7</v>
      </c>
      <c r="C275" s="31" t="s">
        <v>759</v>
      </c>
      <c r="D275" s="31" t="s">
        <v>459</v>
      </c>
      <c r="E275" s="32" t="s">
        <v>211</v>
      </c>
      <c r="F275" s="32" t="s">
        <v>83</v>
      </c>
      <c r="G275" s="33">
        <v>39437</v>
      </c>
      <c r="H275" s="34">
        <v>264.60000000000002</v>
      </c>
      <c r="I275" s="35">
        <v>264.60000000000002</v>
      </c>
      <c r="J275" s="36">
        <v>0</v>
      </c>
      <c r="L275" s="51">
        <f t="shared" si="18"/>
        <v>189</v>
      </c>
      <c r="M275" s="51">
        <f t="shared" si="12"/>
        <v>1889.9999999999998</v>
      </c>
      <c r="O275" s="30" t="s">
        <v>709</v>
      </c>
      <c r="P275" s="30" t="s">
        <v>643</v>
      </c>
      <c r="Q275" s="30" t="s">
        <v>708</v>
      </c>
      <c r="R275" s="30" t="s">
        <v>619</v>
      </c>
      <c r="S275" s="31" t="s">
        <v>643</v>
      </c>
      <c r="T275" s="32" t="s">
        <v>733</v>
      </c>
    </row>
    <row r="276" spans="1:20" ht="30.6" x14ac:dyDescent="0.25">
      <c r="A276" s="28" t="s">
        <v>238</v>
      </c>
      <c r="B276" s="29" t="s">
        <v>7</v>
      </c>
      <c r="C276" s="31" t="s">
        <v>759</v>
      </c>
      <c r="D276" s="31" t="s">
        <v>459</v>
      </c>
      <c r="E276" s="32" t="s">
        <v>213</v>
      </c>
      <c r="F276" s="32" t="s">
        <v>83</v>
      </c>
      <c r="G276" s="33">
        <v>39438</v>
      </c>
      <c r="H276" s="34">
        <v>296.8</v>
      </c>
      <c r="I276" s="35">
        <v>296.8</v>
      </c>
      <c r="J276" s="36">
        <v>0</v>
      </c>
      <c r="L276" s="51">
        <f t="shared" si="18"/>
        <v>212</v>
      </c>
      <c r="M276" s="51">
        <f t="shared" si="12"/>
        <v>2120</v>
      </c>
      <c r="O276" s="30" t="s">
        <v>709</v>
      </c>
      <c r="P276" s="30" t="s">
        <v>643</v>
      </c>
      <c r="Q276" s="30" t="s">
        <v>708</v>
      </c>
      <c r="R276" s="30" t="s">
        <v>619</v>
      </c>
      <c r="S276" s="31" t="s">
        <v>643</v>
      </c>
      <c r="T276" s="32" t="s">
        <v>733</v>
      </c>
    </row>
    <row r="277" spans="1:20" ht="30.6" x14ac:dyDescent="0.25">
      <c r="A277" s="28" t="s">
        <v>239</v>
      </c>
      <c r="B277" s="29" t="s">
        <v>7</v>
      </c>
      <c r="C277" s="31" t="s">
        <v>759</v>
      </c>
      <c r="D277" s="31" t="s">
        <v>459</v>
      </c>
      <c r="E277" s="32" t="s">
        <v>215</v>
      </c>
      <c r="F277" s="32" t="s">
        <v>83</v>
      </c>
      <c r="G277" s="33">
        <v>39440</v>
      </c>
      <c r="H277" s="34">
        <v>361.2</v>
      </c>
      <c r="I277" s="35">
        <v>361.2</v>
      </c>
      <c r="J277" s="36">
        <v>0</v>
      </c>
      <c r="L277" s="51">
        <f t="shared" si="18"/>
        <v>257.99999999999994</v>
      </c>
      <c r="M277" s="51">
        <f t="shared" si="12"/>
        <v>2579.9999999999995</v>
      </c>
      <c r="O277" s="30" t="s">
        <v>709</v>
      </c>
      <c r="P277" s="30" t="s">
        <v>643</v>
      </c>
      <c r="Q277" s="30" t="s">
        <v>708</v>
      </c>
      <c r="R277" s="30" t="s">
        <v>619</v>
      </c>
      <c r="S277" s="31" t="s">
        <v>643</v>
      </c>
      <c r="T277" s="32" t="s">
        <v>733</v>
      </c>
    </row>
    <row r="278" spans="1:20" ht="30.6" x14ac:dyDescent="0.25">
      <c r="A278" s="28" t="s">
        <v>240</v>
      </c>
      <c r="B278" s="29" t="s">
        <v>7</v>
      </c>
      <c r="C278" s="31" t="s">
        <v>759</v>
      </c>
      <c r="D278" s="31" t="s">
        <v>459</v>
      </c>
      <c r="E278" s="32" t="s">
        <v>217</v>
      </c>
      <c r="F278" s="32" t="s">
        <v>83</v>
      </c>
      <c r="G278" s="33">
        <v>39441</v>
      </c>
      <c r="H278" s="34">
        <v>484.4</v>
      </c>
      <c r="I278" s="35">
        <v>484.4</v>
      </c>
      <c r="J278" s="36">
        <v>0</v>
      </c>
      <c r="L278" s="51">
        <f t="shared" si="18"/>
        <v>345.99999999999994</v>
      </c>
      <c r="M278" s="51">
        <f t="shared" si="12"/>
        <v>3459.9999999999995</v>
      </c>
      <c r="O278" s="30" t="s">
        <v>709</v>
      </c>
      <c r="P278" s="30" t="s">
        <v>643</v>
      </c>
      <c r="Q278" s="30" t="s">
        <v>708</v>
      </c>
      <c r="R278" s="30" t="s">
        <v>619</v>
      </c>
      <c r="S278" s="31" t="s">
        <v>643</v>
      </c>
      <c r="T278" s="32" t="s">
        <v>733</v>
      </c>
    </row>
    <row r="279" spans="1:20" ht="10.199999999999999" x14ac:dyDescent="0.25">
      <c r="G279" s="52"/>
      <c r="K279" s="37"/>
    </row>
    <row r="280" spans="1:20" x14ac:dyDescent="0.25">
      <c r="A280" s="123" t="s">
        <v>569</v>
      </c>
      <c r="B280" s="9"/>
      <c r="C280" s="125" t="s">
        <v>0</v>
      </c>
      <c r="D280" s="125" t="s">
        <v>1</v>
      </c>
      <c r="E280" s="125" t="s">
        <v>42</v>
      </c>
      <c r="F280" s="125" t="s">
        <v>3</v>
      </c>
      <c r="G280" s="127" t="s">
        <v>4</v>
      </c>
      <c r="H280" s="128" t="s">
        <v>456</v>
      </c>
      <c r="I280" s="130" t="s">
        <v>457</v>
      </c>
      <c r="J280" s="128" t="s">
        <v>5</v>
      </c>
      <c r="L280" s="133" t="s">
        <v>882</v>
      </c>
      <c r="M280" s="133" t="s">
        <v>444</v>
      </c>
      <c r="O280" s="139" t="s">
        <v>638</v>
      </c>
      <c r="P280" s="139" t="s">
        <v>640</v>
      </c>
      <c r="Q280" s="140" t="s">
        <v>641</v>
      </c>
      <c r="R280" s="30"/>
      <c r="S280" s="141" t="s">
        <v>639</v>
      </c>
      <c r="T280" s="122" t="s">
        <v>737</v>
      </c>
    </row>
    <row r="281" spans="1:20" ht="13.8" thickBot="1" x14ac:dyDescent="0.3">
      <c r="A281" s="124"/>
      <c r="B281" s="10"/>
      <c r="C281" s="135"/>
      <c r="D281" s="135"/>
      <c r="E281" s="135"/>
      <c r="F281" s="135"/>
      <c r="G281" s="136"/>
      <c r="H281" s="129"/>
      <c r="I281" s="131"/>
      <c r="J281" s="132"/>
      <c r="L281" s="134"/>
      <c r="M281" s="134"/>
      <c r="O281" s="139"/>
      <c r="P281" s="139"/>
      <c r="Q281" s="140"/>
      <c r="R281" s="30"/>
      <c r="S281" s="141"/>
      <c r="T281" s="122"/>
    </row>
    <row r="282" spans="1:20" ht="14.4" thickTop="1" x14ac:dyDescent="0.25">
      <c r="A282" s="28">
        <v>5017853</v>
      </c>
      <c r="B282" s="29" t="s">
        <v>7</v>
      </c>
      <c r="C282" s="31" t="s">
        <v>855</v>
      </c>
      <c r="D282" s="31" t="s">
        <v>854</v>
      </c>
      <c r="E282" s="32" t="s">
        <v>856</v>
      </c>
      <c r="F282" s="32" t="s">
        <v>37</v>
      </c>
      <c r="G282" s="33">
        <v>30063</v>
      </c>
      <c r="H282" s="34">
        <v>31.08</v>
      </c>
      <c r="I282" s="35">
        <v>31.08</v>
      </c>
      <c r="J282" s="54">
        <v>0</v>
      </c>
      <c r="L282" s="51">
        <f t="shared" ref="L282:L286" si="19">I282/1.12/1.25</f>
        <v>22.199999999999996</v>
      </c>
      <c r="M282" s="51">
        <f t="shared" si="12"/>
        <v>2219.9999999999995</v>
      </c>
      <c r="O282" s="30" t="s">
        <v>859</v>
      </c>
      <c r="P282" s="30" t="s">
        <v>643</v>
      </c>
      <c r="Q282" s="80"/>
      <c r="R282" s="30"/>
      <c r="S282" s="31" t="s">
        <v>643</v>
      </c>
      <c r="T282" s="32" t="s">
        <v>733</v>
      </c>
    </row>
    <row r="283" spans="1:20" ht="13.8" x14ac:dyDescent="0.25">
      <c r="A283" s="28">
        <v>5017854</v>
      </c>
      <c r="B283" s="29" t="s">
        <v>7</v>
      </c>
      <c r="C283" s="31" t="s">
        <v>855</v>
      </c>
      <c r="D283" s="31" t="s">
        <v>857</v>
      </c>
      <c r="E283" s="32" t="s">
        <v>185</v>
      </c>
      <c r="F283" s="32" t="s">
        <v>37</v>
      </c>
      <c r="G283" s="33">
        <v>30064</v>
      </c>
      <c r="H283" s="34">
        <v>46.76</v>
      </c>
      <c r="I283" s="35">
        <v>46.76</v>
      </c>
      <c r="J283" s="54">
        <v>0</v>
      </c>
      <c r="L283" s="51">
        <f t="shared" si="19"/>
        <v>33.399999999999991</v>
      </c>
      <c r="M283" s="51">
        <f t="shared" si="12"/>
        <v>3339.9999999999991</v>
      </c>
      <c r="O283" s="30" t="s">
        <v>859</v>
      </c>
      <c r="P283" s="30" t="s">
        <v>643</v>
      </c>
      <c r="Q283" s="80"/>
      <c r="R283" s="30"/>
      <c r="S283" s="31" t="s">
        <v>643</v>
      </c>
      <c r="T283" s="32" t="s">
        <v>733</v>
      </c>
    </row>
    <row r="284" spans="1:20" ht="13.8" x14ac:dyDescent="0.25">
      <c r="A284" s="28">
        <v>5017855</v>
      </c>
      <c r="B284" s="29" t="s">
        <v>7</v>
      </c>
      <c r="C284" s="31" t="s">
        <v>855</v>
      </c>
      <c r="D284" s="31" t="s">
        <v>857</v>
      </c>
      <c r="E284" s="32" t="s">
        <v>187</v>
      </c>
      <c r="F284" s="32" t="s">
        <v>37</v>
      </c>
      <c r="G284" s="33">
        <v>30065</v>
      </c>
      <c r="H284" s="34">
        <v>62.3</v>
      </c>
      <c r="I284" s="35">
        <v>62.3</v>
      </c>
      <c r="J284" s="54">
        <v>0</v>
      </c>
      <c r="L284" s="51">
        <f t="shared" si="19"/>
        <v>44.499999999999993</v>
      </c>
      <c r="M284" s="51">
        <f t="shared" si="12"/>
        <v>4449.9999999999991</v>
      </c>
      <c r="O284" s="30" t="s">
        <v>859</v>
      </c>
      <c r="P284" s="30" t="s">
        <v>643</v>
      </c>
      <c r="Q284" s="80"/>
      <c r="R284" s="30"/>
      <c r="S284" s="31" t="s">
        <v>643</v>
      </c>
      <c r="T284" s="32" t="s">
        <v>733</v>
      </c>
    </row>
    <row r="285" spans="1:20" ht="13.8" x14ac:dyDescent="0.25">
      <c r="A285" s="28">
        <v>5017856</v>
      </c>
      <c r="B285" s="29" t="s">
        <v>7</v>
      </c>
      <c r="C285" s="31" t="s">
        <v>855</v>
      </c>
      <c r="D285" s="31" t="s">
        <v>857</v>
      </c>
      <c r="E285" s="32" t="s">
        <v>189</v>
      </c>
      <c r="F285" s="32" t="s">
        <v>37</v>
      </c>
      <c r="G285" s="33">
        <v>30066</v>
      </c>
      <c r="H285" s="34">
        <v>77.84</v>
      </c>
      <c r="I285" s="35">
        <v>77.84</v>
      </c>
      <c r="J285" s="54">
        <v>0</v>
      </c>
      <c r="L285" s="51">
        <f t="shared" si="19"/>
        <v>55.6</v>
      </c>
      <c r="M285" s="51">
        <f t="shared" si="12"/>
        <v>5560</v>
      </c>
      <c r="O285" s="30" t="s">
        <v>859</v>
      </c>
      <c r="P285" s="30" t="s">
        <v>643</v>
      </c>
      <c r="Q285" s="80"/>
      <c r="R285" s="30"/>
      <c r="S285" s="31" t="s">
        <v>643</v>
      </c>
      <c r="T285" s="32" t="s">
        <v>733</v>
      </c>
    </row>
    <row r="286" spans="1:20" ht="13.8" x14ac:dyDescent="0.25">
      <c r="A286" s="28">
        <v>5017857</v>
      </c>
      <c r="B286" s="29" t="s">
        <v>7</v>
      </c>
      <c r="C286" s="31" t="s">
        <v>855</v>
      </c>
      <c r="D286" s="31" t="s">
        <v>857</v>
      </c>
      <c r="E286" s="32" t="s">
        <v>191</v>
      </c>
      <c r="F286" s="32" t="s">
        <v>37</v>
      </c>
      <c r="G286" s="33">
        <v>30067</v>
      </c>
      <c r="H286" s="34">
        <v>93.52</v>
      </c>
      <c r="I286" s="35">
        <v>93.52</v>
      </c>
      <c r="J286" s="54">
        <v>0</v>
      </c>
      <c r="L286" s="51">
        <f t="shared" si="19"/>
        <v>66.799999999999983</v>
      </c>
      <c r="M286" s="51">
        <f t="shared" si="12"/>
        <v>6679.9999999999982</v>
      </c>
      <c r="O286" s="30" t="s">
        <v>859</v>
      </c>
      <c r="P286" s="30" t="s">
        <v>643</v>
      </c>
      <c r="Q286" s="80"/>
      <c r="R286" s="30"/>
      <c r="S286" s="31" t="s">
        <v>643</v>
      </c>
      <c r="T286" s="32" t="s">
        <v>733</v>
      </c>
    </row>
    <row r="287" spans="1:20" ht="30.6" x14ac:dyDescent="0.25">
      <c r="A287" s="28" t="s">
        <v>242</v>
      </c>
      <c r="B287" s="29" t="s">
        <v>7</v>
      </c>
      <c r="C287" s="31" t="s">
        <v>588</v>
      </c>
      <c r="D287" s="31" t="s">
        <v>241</v>
      </c>
      <c r="E287" s="32" t="s">
        <v>213</v>
      </c>
      <c r="F287" s="32" t="s">
        <v>37</v>
      </c>
      <c r="G287" s="33">
        <v>20104</v>
      </c>
      <c r="H287" s="34">
        <v>48.16</v>
      </c>
      <c r="I287" s="35">
        <v>120.12</v>
      </c>
      <c r="J287" s="54">
        <v>71.960000000000008</v>
      </c>
      <c r="L287" s="51">
        <f>I287/1.12/1.25</f>
        <v>85.8</v>
      </c>
      <c r="M287" s="51">
        <f t="shared" si="12"/>
        <v>8580</v>
      </c>
      <c r="O287" s="30" t="s">
        <v>709</v>
      </c>
      <c r="P287" s="30" t="s">
        <v>643</v>
      </c>
      <c r="Q287" s="30" t="s">
        <v>708</v>
      </c>
      <c r="R287" s="30" t="s">
        <v>619</v>
      </c>
      <c r="S287" s="31" t="s">
        <v>643</v>
      </c>
      <c r="T287" s="32" t="s">
        <v>733</v>
      </c>
    </row>
    <row r="288" spans="1:20" ht="30.6" x14ac:dyDescent="0.25">
      <c r="A288" s="28" t="s">
        <v>243</v>
      </c>
      <c r="B288" s="29" t="s">
        <v>7</v>
      </c>
      <c r="C288" s="31" t="s">
        <v>588</v>
      </c>
      <c r="D288" s="31" t="s">
        <v>241</v>
      </c>
      <c r="E288" s="32" t="s">
        <v>215</v>
      </c>
      <c r="F288" s="32" t="s">
        <v>37</v>
      </c>
      <c r="G288" s="33">
        <v>20105</v>
      </c>
      <c r="H288" s="34">
        <v>57.79</v>
      </c>
      <c r="I288" s="35">
        <v>128.66</v>
      </c>
      <c r="J288" s="36">
        <v>70.87</v>
      </c>
      <c r="L288" s="51">
        <f t="shared" ref="L288:L293" si="20">I288/1.12/1.25</f>
        <v>91.899999999999991</v>
      </c>
      <c r="M288" s="51">
        <f t="shared" si="12"/>
        <v>9190</v>
      </c>
      <c r="O288" s="30" t="s">
        <v>709</v>
      </c>
      <c r="P288" s="30" t="s">
        <v>643</v>
      </c>
      <c r="Q288" s="30" t="s">
        <v>708</v>
      </c>
      <c r="R288" s="30" t="s">
        <v>619</v>
      </c>
      <c r="S288" s="31" t="s">
        <v>643</v>
      </c>
      <c r="T288" s="32" t="s">
        <v>733</v>
      </c>
    </row>
    <row r="289" spans="1:20" ht="30.6" x14ac:dyDescent="0.25">
      <c r="A289" s="28" t="s">
        <v>245</v>
      </c>
      <c r="B289" s="29" t="s">
        <v>7</v>
      </c>
      <c r="C289" s="31" t="s">
        <v>760</v>
      </c>
      <c r="D289" s="31" t="s">
        <v>244</v>
      </c>
      <c r="E289" s="32" t="s">
        <v>211</v>
      </c>
      <c r="F289" s="32" t="s">
        <v>37</v>
      </c>
      <c r="G289" s="33">
        <v>105931</v>
      </c>
      <c r="H289" s="34">
        <v>38.520000000000003</v>
      </c>
      <c r="I289" s="35">
        <v>99.54</v>
      </c>
      <c r="J289" s="36">
        <v>61.02</v>
      </c>
      <c r="L289" s="51">
        <f t="shared" si="20"/>
        <v>71.099999999999994</v>
      </c>
      <c r="M289" s="51">
        <f t="shared" si="12"/>
        <v>7109.9999999999991</v>
      </c>
      <c r="O289" s="30" t="s">
        <v>709</v>
      </c>
      <c r="P289" s="30" t="s">
        <v>643</v>
      </c>
      <c r="Q289" s="30" t="s">
        <v>708</v>
      </c>
      <c r="R289" s="30" t="s">
        <v>619</v>
      </c>
      <c r="S289" s="31" t="s">
        <v>643</v>
      </c>
      <c r="T289" s="32" t="s">
        <v>733</v>
      </c>
    </row>
    <row r="290" spans="1:20" ht="30.6" x14ac:dyDescent="0.25">
      <c r="A290" s="28" t="s">
        <v>246</v>
      </c>
      <c r="B290" s="29" t="s">
        <v>7</v>
      </c>
      <c r="C290" s="31" t="s">
        <v>760</v>
      </c>
      <c r="D290" s="31" t="s">
        <v>244</v>
      </c>
      <c r="E290" s="32" t="s">
        <v>213</v>
      </c>
      <c r="F290" s="32" t="s">
        <v>37</v>
      </c>
      <c r="G290" s="33">
        <v>105932</v>
      </c>
      <c r="H290" s="34">
        <v>48.16</v>
      </c>
      <c r="I290" s="35">
        <v>108.5</v>
      </c>
      <c r="J290" s="36">
        <v>60.34</v>
      </c>
      <c r="L290" s="51">
        <f t="shared" si="20"/>
        <v>77.499999999999986</v>
      </c>
      <c r="M290" s="51">
        <f t="shared" si="12"/>
        <v>7749.9999999999982</v>
      </c>
      <c r="O290" s="30" t="s">
        <v>709</v>
      </c>
      <c r="P290" s="30" t="s">
        <v>643</v>
      </c>
      <c r="Q290" s="30" t="s">
        <v>708</v>
      </c>
      <c r="R290" s="30" t="s">
        <v>619</v>
      </c>
      <c r="S290" s="31" t="s">
        <v>643</v>
      </c>
      <c r="T290" s="32" t="s">
        <v>733</v>
      </c>
    </row>
    <row r="291" spans="1:20" ht="30.6" x14ac:dyDescent="0.25">
      <c r="A291" s="28" t="s">
        <v>247</v>
      </c>
      <c r="B291" s="29" t="s">
        <v>7</v>
      </c>
      <c r="C291" s="31" t="s">
        <v>760</v>
      </c>
      <c r="D291" s="31" t="s">
        <v>244</v>
      </c>
      <c r="E291" s="32" t="s">
        <v>215</v>
      </c>
      <c r="F291" s="32" t="s">
        <v>37</v>
      </c>
      <c r="G291" s="33">
        <v>105933</v>
      </c>
      <c r="H291" s="34">
        <v>57.79</v>
      </c>
      <c r="I291" s="35">
        <v>126.7</v>
      </c>
      <c r="J291" s="36">
        <v>68.91</v>
      </c>
      <c r="L291" s="51">
        <f t="shared" si="20"/>
        <v>90.499999999999986</v>
      </c>
      <c r="M291" s="51">
        <f t="shared" si="12"/>
        <v>9049.9999999999982</v>
      </c>
      <c r="O291" s="30" t="s">
        <v>709</v>
      </c>
      <c r="P291" s="30" t="s">
        <v>643</v>
      </c>
      <c r="Q291" s="30" t="s">
        <v>708</v>
      </c>
      <c r="R291" s="30" t="s">
        <v>619</v>
      </c>
      <c r="S291" s="31" t="s">
        <v>643</v>
      </c>
      <c r="T291" s="32" t="s">
        <v>733</v>
      </c>
    </row>
    <row r="292" spans="1:20" ht="30.6" x14ac:dyDescent="0.25">
      <c r="A292" s="28" t="s">
        <v>554</v>
      </c>
      <c r="B292" s="29" t="s">
        <v>7</v>
      </c>
      <c r="C292" s="31" t="s">
        <v>556</v>
      </c>
      <c r="D292" s="31" t="s">
        <v>559</v>
      </c>
      <c r="E292" s="32" t="s">
        <v>213</v>
      </c>
      <c r="F292" s="32" t="s">
        <v>37</v>
      </c>
      <c r="G292" s="33">
        <v>20630</v>
      </c>
      <c r="H292" s="34">
        <v>97.44</v>
      </c>
      <c r="I292" s="35">
        <v>216.72</v>
      </c>
      <c r="J292" s="36">
        <v>119.28</v>
      </c>
      <c r="L292" s="51">
        <f t="shared" si="20"/>
        <v>154.79999999999998</v>
      </c>
      <c r="M292" s="51">
        <f t="shared" si="12"/>
        <v>15479.999999999998</v>
      </c>
      <c r="O292" s="30" t="s">
        <v>709</v>
      </c>
      <c r="P292" s="30" t="s">
        <v>643</v>
      </c>
      <c r="Q292" s="30" t="s">
        <v>708</v>
      </c>
      <c r="R292" s="30" t="s">
        <v>619</v>
      </c>
      <c r="S292" s="31" t="s">
        <v>643</v>
      </c>
      <c r="T292" s="32" t="s">
        <v>733</v>
      </c>
    </row>
    <row r="293" spans="1:20" ht="30.6" x14ac:dyDescent="0.25">
      <c r="A293" s="28" t="s">
        <v>555</v>
      </c>
      <c r="B293" s="29" t="s">
        <v>7</v>
      </c>
      <c r="C293" s="31" t="s">
        <v>557</v>
      </c>
      <c r="D293" s="31" t="s">
        <v>560</v>
      </c>
      <c r="E293" s="32" t="s">
        <v>558</v>
      </c>
      <c r="F293" s="32" t="s">
        <v>37</v>
      </c>
      <c r="G293" s="33">
        <v>105901</v>
      </c>
      <c r="H293" s="34">
        <v>134.84</v>
      </c>
      <c r="I293" s="35">
        <v>328.44</v>
      </c>
      <c r="J293" s="36">
        <v>193.6</v>
      </c>
      <c r="L293" s="51">
        <f t="shared" si="20"/>
        <v>234.59999999999997</v>
      </c>
      <c r="M293" s="51">
        <f t="shared" si="12"/>
        <v>23459.999999999996</v>
      </c>
      <c r="O293" s="30" t="s">
        <v>709</v>
      </c>
      <c r="P293" s="30" t="s">
        <v>643</v>
      </c>
      <c r="Q293" s="30" t="s">
        <v>708</v>
      </c>
      <c r="R293" s="30" t="s">
        <v>619</v>
      </c>
      <c r="S293" s="31" t="s">
        <v>643</v>
      </c>
      <c r="T293" s="32" t="s">
        <v>733</v>
      </c>
    </row>
    <row r="294" spans="1:20" ht="10.199999999999999" x14ac:dyDescent="0.25">
      <c r="G294" s="52"/>
      <c r="K294" s="37"/>
    </row>
    <row r="295" spans="1:20" x14ac:dyDescent="0.25">
      <c r="A295" s="123" t="s">
        <v>569</v>
      </c>
      <c r="B295" s="9"/>
      <c r="C295" s="125" t="s">
        <v>0</v>
      </c>
      <c r="D295" s="125" t="s">
        <v>1</v>
      </c>
      <c r="E295" s="125" t="s">
        <v>42</v>
      </c>
      <c r="F295" s="125" t="s">
        <v>3</v>
      </c>
      <c r="G295" s="127" t="s">
        <v>4</v>
      </c>
      <c r="H295" s="128" t="s">
        <v>456</v>
      </c>
      <c r="I295" s="130" t="s">
        <v>457</v>
      </c>
      <c r="J295" s="128" t="s">
        <v>5</v>
      </c>
      <c r="L295" s="133" t="s">
        <v>882</v>
      </c>
      <c r="M295" s="133" t="s">
        <v>444</v>
      </c>
      <c r="O295" s="139" t="s">
        <v>638</v>
      </c>
      <c r="P295" s="139" t="s">
        <v>640</v>
      </c>
      <c r="Q295" s="140" t="s">
        <v>641</v>
      </c>
      <c r="R295" s="30"/>
      <c r="S295" s="141" t="s">
        <v>639</v>
      </c>
      <c r="T295" s="122" t="s">
        <v>737</v>
      </c>
    </row>
    <row r="296" spans="1:20" ht="13.8" thickBot="1" x14ac:dyDescent="0.3">
      <c r="A296" s="124"/>
      <c r="B296" s="10"/>
      <c r="C296" s="135"/>
      <c r="D296" s="135"/>
      <c r="E296" s="135"/>
      <c r="F296" s="135"/>
      <c r="G296" s="136"/>
      <c r="H296" s="129"/>
      <c r="I296" s="131"/>
      <c r="J296" s="132"/>
      <c r="L296" s="134"/>
      <c r="M296" s="134"/>
      <c r="O296" s="139"/>
      <c r="P296" s="139"/>
      <c r="Q296" s="140"/>
      <c r="R296" s="30"/>
      <c r="S296" s="141"/>
      <c r="T296" s="122"/>
    </row>
    <row r="297" spans="1:20" ht="13.8" thickTop="1" x14ac:dyDescent="0.25">
      <c r="A297" s="28" t="s">
        <v>248</v>
      </c>
      <c r="B297" s="29" t="s">
        <v>7</v>
      </c>
      <c r="C297" s="31" t="s">
        <v>761</v>
      </c>
      <c r="D297" s="31" t="s">
        <v>249</v>
      </c>
      <c r="E297" s="32" t="s">
        <v>250</v>
      </c>
      <c r="F297" s="32" t="s">
        <v>251</v>
      </c>
      <c r="G297" s="33">
        <v>13356</v>
      </c>
      <c r="H297" s="34">
        <v>31.58</v>
      </c>
      <c r="I297" s="35">
        <v>83.64</v>
      </c>
      <c r="J297" s="54">
        <v>52.06</v>
      </c>
      <c r="L297" s="51">
        <f>I297/1.21/1.25</f>
        <v>55.299173553719015</v>
      </c>
      <c r="M297" s="51">
        <v>5520</v>
      </c>
      <c r="O297" s="30" t="s">
        <v>671</v>
      </c>
      <c r="P297" s="30" t="s">
        <v>672</v>
      </c>
      <c r="Q297" s="30" t="s">
        <v>673</v>
      </c>
      <c r="R297" s="30" t="s">
        <v>620</v>
      </c>
      <c r="S297" s="31" t="s">
        <v>643</v>
      </c>
      <c r="T297" s="32" t="s">
        <v>733</v>
      </c>
    </row>
    <row r="298" spans="1:20" x14ac:dyDescent="0.25">
      <c r="A298" s="28" t="s">
        <v>252</v>
      </c>
      <c r="B298" s="29" t="s">
        <v>7</v>
      </c>
      <c r="C298" s="31" t="s">
        <v>253</v>
      </c>
      <c r="D298" s="31" t="s">
        <v>254</v>
      </c>
      <c r="E298" s="32" t="s">
        <v>255</v>
      </c>
      <c r="F298" s="32" t="s">
        <v>256</v>
      </c>
      <c r="G298" s="33">
        <v>16002</v>
      </c>
      <c r="H298" s="34">
        <v>525.74</v>
      </c>
      <c r="I298" s="35">
        <v>568.70000000000005</v>
      </c>
      <c r="J298" s="36">
        <v>42.96</v>
      </c>
      <c r="L298" s="51">
        <f t="shared" ref="L298:L300" si="21">I298/1.21/1.25</f>
        <v>376.00000000000006</v>
      </c>
      <c r="M298" s="51">
        <f>L298/SUBSTITUTE(F298,"kg","")*100</f>
        <v>7520.0000000000018</v>
      </c>
      <c r="O298" s="30" t="s">
        <v>642</v>
      </c>
      <c r="P298" s="30" t="s">
        <v>669</v>
      </c>
      <c r="Q298" s="30" t="s">
        <v>670</v>
      </c>
      <c r="R298" s="30" t="s">
        <v>621</v>
      </c>
      <c r="S298" s="31" t="s">
        <v>643</v>
      </c>
      <c r="T298" s="32" t="s">
        <v>733</v>
      </c>
    </row>
    <row r="299" spans="1:20" x14ac:dyDescent="0.25">
      <c r="A299" s="28" t="s">
        <v>259</v>
      </c>
      <c r="B299" s="29" t="s">
        <v>7</v>
      </c>
      <c r="C299" s="31" t="s">
        <v>253</v>
      </c>
      <c r="D299" s="31" t="s">
        <v>258</v>
      </c>
      <c r="E299" s="32" t="s">
        <v>260</v>
      </c>
      <c r="F299" s="32" t="s">
        <v>256</v>
      </c>
      <c r="G299" s="33">
        <v>16009</v>
      </c>
      <c r="H299" s="34">
        <v>525.59</v>
      </c>
      <c r="I299" s="35">
        <v>525.59</v>
      </c>
      <c r="J299" s="36">
        <v>0</v>
      </c>
      <c r="L299" s="51">
        <f t="shared" si="21"/>
        <v>347.49752066115707</v>
      </c>
      <c r="M299" s="51">
        <f>L299/SUBSTITUTE(F299,"kg","")*100</f>
        <v>6949.9504132231405</v>
      </c>
      <c r="O299" s="30" t="s">
        <v>642</v>
      </c>
      <c r="P299" s="30" t="s">
        <v>669</v>
      </c>
      <c r="Q299" s="30" t="s">
        <v>670</v>
      </c>
      <c r="R299" s="30" t="s">
        <v>621</v>
      </c>
      <c r="S299" s="31" t="s">
        <v>643</v>
      </c>
      <c r="T299" s="32" t="s">
        <v>733</v>
      </c>
    </row>
    <row r="300" spans="1:20" x14ac:dyDescent="0.25">
      <c r="A300" s="28" t="s">
        <v>257</v>
      </c>
      <c r="B300" s="29" t="s">
        <v>7</v>
      </c>
      <c r="C300" s="31" t="s">
        <v>253</v>
      </c>
      <c r="D300" s="31" t="s">
        <v>258</v>
      </c>
      <c r="E300" s="32" t="s">
        <v>255</v>
      </c>
      <c r="F300" s="32" t="s">
        <v>256</v>
      </c>
      <c r="G300" s="33">
        <v>16004</v>
      </c>
      <c r="H300" s="34">
        <v>525.59</v>
      </c>
      <c r="I300" s="35">
        <v>525.59</v>
      </c>
      <c r="J300" s="36">
        <v>0</v>
      </c>
      <c r="L300" s="51">
        <f t="shared" si="21"/>
        <v>347.49752066115707</v>
      </c>
      <c r="M300" s="51">
        <f t="shared" ref="M300" si="22">L300/SUBSTITUTE(F300,"kg","")*100</f>
        <v>6949.9504132231405</v>
      </c>
      <c r="O300" s="30" t="s">
        <v>642</v>
      </c>
      <c r="P300" s="30" t="s">
        <v>669</v>
      </c>
      <c r="Q300" s="30" t="s">
        <v>670</v>
      </c>
      <c r="R300" s="30" t="s">
        <v>621</v>
      </c>
      <c r="S300" s="31" t="s">
        <v>643</v>
      </c>
      <c r="T300" s="32" t="s">
        <v>733</v>
      </c>
    </row>
    <row r="301" spans="1:20" ht="10.199999999999999" x14ac:dyDescent="0.25">
      <c r="G301" s="52"/>
      <c r="K301" s="37"/>
    </row>
    <row r="302" spans="1:20" x14ac:dyDescent="0.25">
      <c r="A302" s="123" t="s">
        <v>569</v>
      </c>
      <c r="B302" s="9"/>
      <c r="C302" s="125" t="s">
        <v>0</v>
      </c>
      <c r="D302" s="125" t="s">
        <v>1</v>
      </c>
      <c r="E302" s="125" t="s">
        <v>42</v>
      </c>
      <c r="F302" s="125" t="s">
        <v>3</v>
      </c>
      <c r="G302" s="127" t="s">
        <v>4</v>
      </c>
      <c r="H302" s="128" t="s">
        <v>456</v>
      </c>
      <c r="I302" s="130" t="s">
        <v>457</v>
      </c>
      <c r="J302" s="128" t="s">
        <v>5</v>
      </c>
      <c r="L302" s="133" t="s">
        <v>882</v>
      </c>
      <c r="M302" s="137" t="s">
        <v>444</v>
      </c>
      <c r="O302" s="139" t="s">
        <v>638</v>
      </c>
      <c r="P302" s="139" t="s">
        <v>640</v>
      </c>
      <c r="Q302" s="140" t="s">
        <v>641</v>
      </c>
      <c r="R302" s="30"/>
      <c r="S302" s="141" t="s">
        <v>639</v>
      </c>
      <c r="T302" s="122" t="s">
        <v>737</v>
      </c>
    </row>
    <row r="303" spans="1:20" ht="13.8" thickBot="1" x14ac:dyDescent="0.3">
      <c r="A303" s="124"/>
      <c r="B303" s="10"/>
      <c r="C303" s="135"/>
      <c r="D303" s="135"/>
      <c r="E303" s="135"/>
      <c r="F303" s="135"/>
      <c r="G303" s="136"/>
      <c r="H303" s="129"/>
      <c r="I303" s="131"/>
      <c r="J303" s="132"/>
      <c r="L303" s="134"/>
      <c r="M303" s="138"/>
      <c r="O303" s="139"/>
      <c r="P303" s="139"/>
      <c r="Q303" s="140"/>
      <c r="R303" s="30"/>
      <c r="S303" s="141"/>
      <c r="T303" s="122"/>
    </row>
    <row r="304" spans="1:20" ht="13.8" thickTop="1" x14ac:dyDescent="0.25">
      <c r="A304" s="28" t="s">
        <v>261</v>
      </c>
      <c r="B304" s="29" t="s">
        <v>7</v>
      </c>
      <c r="C304" s="31" t="s">
        <v>262</v>
      </c>
      <c r="D304" s="31" t="s">
        <v>263</v>
      </c>
      <c r="E304" s="32" t="s">
        <v>264</v>
      </c>
      <c r="F304" s="32" t="s">
        <v>37</v>
      </c>
      <c r="G304" s="33">
        <v>24240</v>
      </c>
      <c r="H304" s="34">
        <v>34.58</v>
      </c>
      <c r="I304" s="35">
        <v>34.58</v>
      </c>
      <c r="J304" s="54">
        <v>0</v>
      </c>
      <c r="L304" s="51">
        <f>I304/1.12/1.25</f>
        <v>24.699999999999996</v>
      </c>
      <c r="M304" s="51">
        <f t="shared" ref="M304:M315" si="23">L304/SUBSTITUTE(F304,"ks","")*100</f>
        <v>2469.9999999999995</v>
      </c>
      <c r="O304" s="30" t="s">
        <v>642</v>
      </c>
      <c r="P304" s="30" t="s">
        <v>643</v>
      </c>
      <c r="Q304" s="30" t="s">
        <v>667</v>
      </c>
      <c r="R304" s="30" t="s">
        <v>622</v>
      </c>
      <c r="S304" s="31" t="s">
        <v>643</v>
      </c>
      <c r="T304" s="32" t="s">
        <v>733</v>
      </c>
    </row>
    <row r="305" spans="1:20" x14ac:dyDescent="0.25">
      <c r="A305" s="28" t="s">
        <v>265</v>
      </c>
      <c r="B305" s="29" t="s">
        <v>7</v>
      </c>
      <c r="C305" s="31" t="s">
        <v>262</v>
      </c>
      <c r="D305" s="31" t="s">
        <v>266</v>
      </c>
      <c r="E305" s="32" t="s">
        <v>264</v>
      </c>
      <c r="F305" s="32" t="s">
        <v>37</v>
      </c>
      <c r="G305" s="33">
        <v>24241</v>
      </c>
      <c r="H305" s="34">
        <v>45.08</v>
      </c>
      <c r="I305" s="35">
        <v>45.08</v>
      </c>
      <c r="J305" s="36">
        <v>0</v>
      </c>
      <c r="L305" s="51">
        <f t="shared" ref="L305:L315" si="24">I305/1.12/1.25</f>
        <v>32.199999999999996</v>
      </c>
      <c r="M305" s="51">
        <f t="shared" si="23"/>
        <v>3219.9999999999995</v>
      </c>
      <c r="O305" s="30" t="s">
        <v>642</v>
      </c>
      <c r="P305" s="30" t="s">
        <v>643</v>
      </c>
      <c r="Q305" s="30" t="s">
        <v>667</v>
      </c>
      <c r="R305" s="30" t="s">
        <v>622</v>
      </c>
      <c r="S305" s="31" t="s">
        <v>643</v>
      </c>
      <c r="T305" s="32" t="s">
        <v>733</v>
      </c>
    </row>
    <row r="306" spans="1:20" x14ac:dyDescent="0.25">
      <c r="A306" s="28" t="s">
        <v>267</v>
      </c>
      <c r="B306" s="29" t="s">
        <v>7</v>
      </c>
      <c r="C306" s="31" t="s">
        <v>262</v>
      </c>
      <c r="D306" s="31" t="s">
        <v>268</v>
      </c>
      <c r="E306" s="32" t="s">
        <v>264</v>
      </c>
      <c r="F306" s="32" t="s">
        <v>37</v>
      </c>
      <c r="G306" s="33">
        <v>24242</v>
      </c>
      <c r="H306" s="34">
        <v>64.819999999999993</v>
      </c>
      <c r="I306" s="35">
        <v>64.819999999999993</v>
      </c>
      <c r="J306" s="36">
        <v>0</v>
      </c>
      <c r="L306" s="51">
        <f t="shared" si="24"/>
        <v>46.29999999999999</v>
      </c>
      <c r="M306" s="51">
        <f t="shared" si="23"/>
        <v>4629.9999999999991</v>
      </c>
      <c r="O306" s="30" t="s">
        <v>642</v>
      </c>
      <c r="P306" s="30" t="s">
        <v>643</v>
      </c>
      <c r="Q306" s="30" t="s">
        <v>667</v>
      </c>
      <c r="R306" s="30" t="s">
        <v>622</v>
      </c>
      <c r="S306" s="31" t="s">
        <v>643</v>
      </c>
      <c r="T306" s="32" t="s">
        <v>733</v>
      </c>
    </row>
    <row r="307" spans="1:20" x14ac:dyDescent="0.25">
      <c r="A307" s="28" t="s">
        <v>269</v>
      </c>
      <c r="B307" s="29" t="s">
        <v>7</v>
      </c>
      <c r="C307" s="31" t="s">
        <v>262</v>
      </c>
      <c r="D307" s="31" t="s">
        <v>270</v>
      </c>
      <c r="E307" s="32" t="s">
        <v>264</v>
      </c>
      <c r="F307" s="32" t="s">
        <v>37</v>
      </c>
      <c r="G307" s="33">
        <v>24243</v>
      </c>
      <c r="H307" s="34">
        <v>91.98</v>
      </c>
      <c r="I307" s="35">
        <v>91.98</v>
      </c>
      <c r="J307" s="36">
        <v>0</v>
      </c>
      <c r="L307" s="51">
        <f t="shared" si="24"/>
        <v>65.7</v>
      </c>
      <c r="M307" s="51">
        <f t="shared" si="23"/>
        <v>6570</v>
      </c>
      <c r="O307" s="30" t="s">
        <v>642</v>
      </c>
      <c r="P307" s="30" t="s">
        <v>643</v>
      </c>
      <c r="Q307" s="30" t="s">
        <v>667</v>
      </c>
      <c r="R307" s="30" t="s">
        <v>622</v>
      </c>
      <c r="S307" s="31" t="s">
        <v>643</v>
      </c>
      <c r="T307" s="32" t="s">
        <v>733</v>
      </c>
    </row>
    <row r="308" spans="1:20" x14ac:dyDescent="0.25">
      <c r="A308" s="28" t="s">
        <v>271</v>
      </c>
      <c r="B308" s="29" t="s">
        <v>7</v>
      </c>
      <c r="C308" s="31" t="s">
        <v>262</v>
      </c>
      <c r="D308" s="31" t="s">
        <v>272</v>
      </c>
      <c r="E308" s="32" t="s">
        <v>264</v>
      </c>
      <c r="F308" s="32" t="s">
        <v>37</v>
      </c>
      <c r="G308" s="33">
        <v>24244</v>
      </c>
      <c r="H308" s="34">
        <v>111.58</v>
      </c>
      <c r="I308" s="35">
        <v>111.58</v>
      </c>
      <c r="J308" s="36">
        <v>0</v>
      </c>
      <c r="L308" s="51">
        <f t="shared" si="24"/>
        <v>79.699999999999989</v>
      </c>
      <c r="M308" s="51">
        <f t="shared" si="23"/>
        <v>7969.9999999999991</v>
      </c>
      <c r="O308" s="30" t="s">
        <v>642</v>
      </c>
      <c r="P308" s="30" t="s">
        <v>643</v>
      </c>
      <c r="Q308" s="30" t="s">
        <v>667</v>
      </c>
      <c r="R308" s="30" t="s">
        <v>622</v>
      </c>
      <c r="S308" s="31" t="s">
        <v>643</v>
      </c>
      <c r="T308" s="32" t="s">
        <v>733</v>
      </c>
    </row>
    <row r="309" spans="1:20" x14ac:dyDescent="0.25">
      <c r="A309" s="28" t="s">
        <v>273</v>
      </c>
      <c r="B309" s="29" t="s">
        <v>7</v>
      </c>
      <c r="C309" s="31" t="s">
        <v>274</v>
      </c>
      <c r="D309" s="31" t="s">
        <v>275</v>
      </c>
      <c r="E309" s="32" t="s">
        <v>185</v>
      </c>
      <c r="F309" s="32" t="s">
        <v>37</v>
      </c>
      <c r="G309" s="57" t="s">
        <v>276</v>
      </c>
      <c r="H309" s="34">
        <v>23.38</v>
      </c>
      <c r="I309" s="35">
        <v>46.48</v>
      </c>
      <c r="J309" s="36">
        <v>23.1</v>
      </c>
      <c r="L309" s="51">
        <f t="shared" si="24"/>
        <v>33.199999999999996</v>
      </c>
      <c r="M309" s="51">
        <f t="shared" si="23"/>
        <v>3319.9999999999995</v>
      </c>
      <c r="O309" s="30" t="s">
        <v>642</v>
      </c>
      <c r="P309" s="30" t="s">
        <v>643</v>
      </c>
      <c r="Q309" s="30" t="s">
        <v>645</v>
      </c>
      <c r="R309" s="30" t="s">
        <v>623</v>
      </c>
      <c r="S309" s="31" t="s">
        <v>643</v>
      </c>
      <c r="T309" s="32" t="s">
        <v>733</v>
      </c>
    </row>
    <row r="310" spans="1:20" x14ac:dyDescent="0.25">
      <c r="A310" s="28" t="s">
        <v>277</v>
      </c>
      <c r="B310" s="29" t="s">
        <v>7</v>
      </c>
      <c r="C310" s="31" t="s">
        <v>274</v>
      </c>
      <c r="D310" s="31" t="s">
        <v>275</v>
      </c>
      <c r="E310" s="32" t="s">
        <v>187</v>
      </c>
      <c r="F310" s="32" t="s">
        <v>37</v>
      </c>
      <c r="G310" s="33">
        <v>14801</v>
      </c>
      <c r="H310" s="34">
        <v>31.18</v>
      </c>
      <c r="I310" s="35">
        <v>57.96</v>
      </c>
      <c r="J310" s="36">
        <v>26.78</v>
      </c>
      <c r="L310" s="51">
        <f t="shared" si="24"/>
        <v>41.399999999999991</v>
      </c>
      <c r="M310" s="51">
        <f t="shared" si="23"/>
        <v>4139.9999999999991</v>
      </c>
      <c r="O310" s="30" t="s">
        <v>642</v>
      </c>
      <c r="P310" s="30" t="s">
        <v>643</v>
      </c>
      <c r="Q310" s="30" t="s">
        <v>645</v>
      </c>
      <c r="R310" s="30" t="s">
        <v>623</v>
      </c>
      <c r="S310" s="31" t="s">
        <v>643</v>
      </c>
      <c r="T310" s="32" t="s">
        <v>733</v>
      </c>
    </row>
    <row r="311" spans="1:20" x14ac:dyDescent="0.25">
      <c r="A311" s="28" t="s">
        <v>278</v>
      </c>
      <c r="B311" s="29" t="s">
        <v>7</v>
      </c>
      <c r="C311" s="31" t="s">
        <v>274</v>
      </c>
      <c r="D311" s="31" t="s">
        <v>275</v>
      </c>
      <c r="E311" s="32" t="s">
        <v>189</v>
      </c>
      <c r="F311" s="32" t="s">
        <v>37</v>
      </c>
      <c r="G311" s="33">
        <v>14802</v>
      </c>
      <c r="H311" s="34">
        <v>38.97</v>
      </c>
      <c r="I311" s="35">
        <v>71.12</v>
      </c>
      <c r="J311" s="36">
        <v>32.15</v>
      </c>
      <c r="L311" s="51">
        <f t="shared" si="24"/>
        <v>50.8</v>
      </c>
      <c r="M311" s="51">
        <f t="shared" si="23"/>
        <v>5080</v>
      </c>
      <c r="O311" s="30" t="s">
        <v>642</v>
      </c>
      <c r="P311" s="30" t="s">
        <v>643</v>
      </c>
      <c r="Q311" s="30" t="s">
        <v>645</v>
      </c>
      <c r="R311" s="30" t="s">
        <v>623</v>
      </c>
      <c r="S311" s="31" t="s">
        <v>643</v>
      </c>
      <c r="T311" s="32" t="s">
        <v>733</v>
      </c>
    </row>
    <row r="312" spans="1:20" x14ac:dyDescent="0.25">
      <c r="A312" s="28" t="s">
        <v>279</v>
      </c>
      <c r="B312" s="29" t="s">
        <v>7</v>
      </c>
      <c r="C312" s="31" t="s">
        <v>274</v>
      </c>
      <c r="D312" s="31" t="s">
        <v>275</v>
      </c>
      <c r="E312" s="32" t="s">
        <v>191</v>
      </c>
      <c r="F312" s="32" t="s">
        <v>37</v>
      </c>
      <c r="G312" s="33">
        <v>14803</v>
      </c>
      <c r="H312" s="34">
        <v>46.77</v>
      </c>
      <c r="I312" s="35">
        <v>82.32</v>
      </c>
      <c r="J312" s="36">
        <v>35.549999999999997</v>
      </c>
      <c r="L312" s="51">
        <f t="shared" si="24"/>
        <v>58.79999999999999</v>
      </c>
      <c r="M312" s="51">
        <f t="shared" si="23"/>
        <v>5879.9999999999991</v>
      </c>
      <c r="O312" s="30" t="s">
        <v>642</v>
      </c>
      <c r="P312" s="30" t="s">
        <v>643</v>
      </c>
      <c r="Q312" s="30" t="s">
        <v>645</v>
      </c>
      <c r="R312" s="30" t="s">
        <v>623</v>
      </c>
      <c r="S312" s="31" t="s">
        <v>643</v>
      </c>
      <c r="T312" s="32" t="s">
        <v>733</v>
      </c>
    </row>
    <row r="313" spans="1:20" x14ac:dyDescent="0.25">
      <c r="A313" s="28" t="s">
        <v>280</v>
      </c>
      <c r="B313" s="29" t="s">
        <v>7</v>
      </c>
      <c r="C313" s="31" t="s">
        <v>274</v>
      </c>
      <c r="D313" s="31" t="s">
        <v>275</v>
      </c>
      <c r="E313" s="32" t="s">
        <v>206</v>
      </c>
      <c r="F313" s="32" t="s">
        <v>37</v>
      </c>
      <c r="G313" s="33">
        <v>14804</v>
      </c>
      <c r="H313" s="34">
        <v>58.46</v>
      </c>
      <c r="I313" s="35">
        <v>97.86</v>
      </c>
      <c r="J313" s="36">
        <v>39.4</v>
      </c>
      <c r="L313" s="51">
        <f t="shared" si="24"/>
        <v>69.899999999999991</v>
      </c>
      <c r="M313" s="51">
        <f t="shared" si="23"/>
        <v>6989.9999999999991</v>
      </c>
      <c r="O313" s="30" t="s">
        <v>642</v>
      </c>
      <c r="P313" s="30" t="s">
        <v>643</v>
      </c>
      <c r="Q313" s="30" t="s">
        <v>645</v>
      </c>
      <c r="R313" s="30" t="s">
        <v>623</v>
      </c>
      <c r="S313" s="31" t="s">
        <v>643</v>
      </c>
      <c r="T313" s="32" t="s">
        <v>733</v>
      </c>
    </row>
    <row r="314" spans="1:20" x14ac:dyDescent="0.25">
      <c r="A314" s="28" t="s">
        <v>281</v>
      </c>
      <c r="B314" s="29" t="s">
        <v>7</v>
      </c>
      <c r="C314" s="31" t="s">
        <v>274</v>
      </c>
      <c r="D314" s="31" t="s">
        <v>275</v>
      </c>
      <c r="E314" s="32" t="s">
        <v>282</v>
      </c>
      <c r="F314" s="32" t="s">
        <v>37</v>
      </c>
      <c r="G314" s="33">
        <v>14805</v>
      </c>
      <c r="H314" s="34">
        <v>77.95</v>
      </c>
      <c r="I314" s="35">
        <v>130.47999999999999</v>
      </c>
      <c r="J314" s="36">
        <v>52.53</v>
      </c>
      <c r="L314" s="51">
        <f t="shared" si="24"/>
        <v>93.199999999999989</v>
      </c>
      <c r="M314" s="51">
        <f t="shared" si="23"/>
        <v>9319.9999999999982</v>
      </c>
      <c r="O314" s="30" t="s">
        <v>642</v>
      </c>
      <c r="P314" s="30" t="s">
        <v>643</v>
      </c>
      <c r="Q314" s="30" t="s">
        <v>645</v>
      </c>
      <c r="R314" s="30" t="s">
        <v>623</v>
      </c>
      <c r="S314" s="31" t="s">
        <v>643</v>
      </c>
      <c r="T314" s="32" t="s">
        <v>733</v>
      </c>
    </row>
    <row r="315" spans="1:20" x14ac:dyDescent="0.25">
      <c r="A315" s="28" t="s">
        <v>283</v>
      </c>
      <c r="B315" s="29" t="s">
        <v>7</v>
      </c>
      <c r="C315" s="31" t="s">
        <v>274</v>
      </c>
      <c r="D315" s="31" t="s">
        <v>275</v>
      </c>
      <c r="E315" s="32" t="s">
        <v>284</v>
      </c>
      <c r="F315" s="32" t="s">
        <v>37</v>
      </c>
      <c r="G315" s="33">
        <v>14806</v>
      </c>
      <c r="H315" s="34">
        <v>97.44</v>
      </c>
      <c r="I315" s="35">
        <v>144.47999999999999</v>
      </c>
      <c r="J315" s="36">
        <v>47.04</v>
      </c>
      <c r="L315" s="51">
        <f t="shared" si="24"/>
        <v>103.19999999999997</v>
      </c>
      <c r="M315" s="51">
        <f t="shared" si="23"/>
        <v>10319.999999999998</v>
      </c>
      <c r="O315" s="30" t="s">
        <v>642</v>
      </c>
      <c r="P315" s="30" t="s">
        <v>643</v>
      </c>
      <c r="Q315" s="30" t="s">
        <v>645</v>
      </c>
      <c r="R315" s="30" t="s">
        <v>623</v>
      </c>
      <c r="S315" s="31" t="s">
        <v>643</v>
      </c>
      <c r="T315" s="32" t="s">
        <v>733</v>
      </c>
    </row>
    <row r="316" spans="1:20" ht="10.199999999999999" x14ac:dyDescent="0.25">
      <c r="G316" s="52"/>
      <c r="K316" s="37"/>
    </row>
    <row r="317" spans="1:20" ht="10.199999999999999" x14ac:dyDescent="0.25">
      <c r="G317" s="52"/>
      <c r="K317" s="37"/>
    </row>
    <row r="318" spans="1:20" x14ac:dyDescent="0.25">
      <c r="A318" s="123" t="s">
        <v>569</v>
      </c>
      <c r="B318" s="9"/>
      <c r="C318" s="125" t="s">
        <v>0</v>
      </c>
      <c r="D318" s="125" t="s">
        <v>1</v>
      </c>
      <c r="E318" s="125" t="s">
        <v>42</v>
      </c>
      <c r="F318" s="125" t="s">
        <v>3</v>
      </c>
      <c r="G318" s="127" t="s">
        <v>4</v>
      </c>
      <c r="H318" s="128" t="s">
        <v>456</v>
      </c>
      <c r="I318" s="130" t="s">
        <v>457</v>
      </c>
      <c r="J318" s="128" t="s">
        <v>5</v>
      </c>
      <c r="L318" s="133" t="s">
        <v>882</v>
      </c>
      <c r="M318" s="133" t="s">
        <v>444</v>
      </c>
      <c r="O318" s="139" t="s">
        <v>638</v>
      </c>
      <c r="P318" s="139" t="s">
        <v>640</v>
      </c>
      <c r="Q318" s="140" t="s">
        <v>641</v>
      </c>
      <c r="R318" s="30"/>
      <c r="S318" s="141" t="s">
        <v>639</v>
      </c>
      <c r="T318" s="122" t="s">
        <v>737</v>
      </c>
    </row>
    <row r="319" spans="1:20" ht="13.8" thickBot="1" x14ac:dyDescent="0.3">
      <c r="A319" s="124"/>
      <c r="B319" s="10"/>
      <c r="C319" s="126"/>
      <c r="D319" s="126"/>
      <c r="E319" s="126"/>
      <c r="F319" s="126"/>
      <c r="G319" s="126"/>
      <c r="H319" s="129"/>
      <c r="I319" s="131"/>
      <c r="J319" s="132"/>
      <c r="L319" s="134"/>
      <c r="M319" s="134"/>
      <c r="O319" s="139"/>
      <c r="P319" s="139"/>
      <c r="Q319" s="140"/>
      <c r="R319" s="30"/>
      <c r="S319" s="141"/>
      <c r="T319" s="122"/>
    </row>
    <row r="320" spans="1:20" ht="13.8" thickTop="1" x14ac:dyDescent="0.25">
      <c r="A320" s="28" t="s">
        <v>366</v>
      </c>
      <c r="B320" s="29" t="s">
        <v>7</v>
      </c>
      <c r="C320" s="31" t="s">
        <v>367</v>
      </c>
      <c r="D320" s="31" t="s">
        <v>368</v>
      </c>
      <c r="E320" s="32" t="s">
        <v>369</v>
      </c>
      <c r="F320" s="32" t="s">
        <v>10</v>
      </c>
      <c r="G320" s="33">
        <v>16843</v>
      </c>
      <c r="H320" s="34">
        <v>340.48</v>
      </c>
      <c r="I320" s="35">
        <v>435.4</v>
      </c>
      <c r="J320" s="54">
        <v>94.92</v>
      </c>
      <c r="L320" s="51">
        <f>I320/1.12/1.25</f>
        <v>310.99999999999994</v>
      </c>
      <c r="M320" s="51">
        <f t="shared" ref="M320:M321" si="25">L320/SUBSTITUTE(F320,"ks","")*100</f>
        <v>310.99999999999994</v>
      </c>
      <c r="O320" s="30" t="s">
        <v>717</v>
      </c>
      <c r="P320" s="30" t="s">
        <v>706</v>
      </c>
      <c r="Q320" s="30" t="s">
        <v>719</v>
      </c>
      <c r="R320" s="30" t="s">
        <v>624</v>
      </c>
      <c r="S320" s="31" t="s">
        <v>718</v>
      </c>
      <c r="T320" s="32" t="s">
        <v>733</v>
      </c>
    </row>
    <row r="321" spans="1:20" x14ac:dyDescent="0.25">
      <c r="A321" s="28" t="s">
        <v>370</v>
      </c>
      <c r="B321" s="29" t="s">
        <v>7</v>
      </c>
      <c r="C321" s="31" t="s">
        <v>371</v>
      </c>
      <c r="D321" s="31" t="s">
        <v>368</v>
      </c>
      <c r="E321" s="32" t="s">
        <v>372</v>
      </c>
      <c r="F321" s="32" t="s">
        <v>10</v>
      </c>
      <c r="G321" s="33">
        <v>16842</v>
      </c>
      <c r="H321" s="34">
        <v>340.48</v>
      </c>
      <c r="I321" s="35">
        <v>435.4</v>
      </c>
      <c r="J321" s="36">
        <v>94.92</v>
      </c>
      <c r="L321" s="51">
        <f>I321/1.12/1.25</f>
        <v>310.99999999999994</v>
      </c>
      <c r="M321" s="51">
        <f t="shared" si="25"/>
        <v>310.99999999999994</v>
      </c>
      <c r="O321" s="30" t="s">
        <v>717</v>
      </c>
      <c r="P321" s="30" t="s">
        <v>706</v>
      </c>
      <c r="Q321" s="30" t="s">
        <v>719</v>
      </c>
      <c r="R321" s="30" t="s">
        <v>624</v>
      </c>
      <c r="S321" s="31" t="s">
        <v>718</v>
      </c>
      <c r="T321" s="32" t="s">
        <v>733</v>
      </c>
    </row>
    <row r="323" spans="1:20" x14ac:dyDescent="0.25">
      <c r="A323" s="123" t="s">
        <v>569</v>
      </c>
      <c r="B323" s="9"/>
      <c r="C323" s="125" t="s">
        <v>0</v>
      </c>
      <c r="D323" s="125" t="s">
        <v>1</v>
      </c>
      <c r="E323" s="125" t="s">
        <v>42</v>
      </c>
      <c r="F323" s="125" t="s">
        <v>3</v>
      </c>
      <c r="G323" s="127" t="s">
        <v>4</v>
      </c>
      <c r="H323" s="128" t="s">
        <v>456</v>
      </c>
      <c r="I323" s="130" t="s">
        <v>457</v>
      </c>
      <c r="J323" s="128" t="s">
        <v>5</v>
      </c>
      <c r="L323" s="133" t="s">
        <v>882</v>
      </c>
      <c r="M323" s="133" t="s">
        <v>444</v>
      </c>
      <c r="O323" s="139" t="s">
        <v>638</v>
      </c>
      <c r="P323" s="139" t="s">
        <v>640</v>
      </c>
      <c r="Q323" s="140" t="s">
        <v>641</v>
      </c>
      <c r="R323" s="30"/>
      <c r="S323" s="141" t="s">
        <v>639</v>
      </c>
      <c r="T323" s="122" t="s">
        <v>737</v>
      </c>
    </row>
    <row r="324" spans="1:20" ht="13.8" thickBot="1" x14ac:dyDescent="0.3">
      <c r="A324" s="124"/>
      <c r="B324" s="10"/>
      <c r="C324" s="126"/>
      <c r="D324" s="126"/>
      <c r="E324" s="126"/>
      <c r="F324" s="126"/>
      <c r="G324" s="126"/>
      <c r="H324" s="129"/>
      <c r="I324" s="131"/>
      <c r="J324" s="132"/>
      <c r="L324" s="134"/>
      <c r="M324" s="134"/>
      <c r="O324" s="139"/>
      <c r="P324" s="139"/>
      <c r="Q324" s="140"/>
      <c r="R324" s="30"/>
      <c r="S324" s="141"/>
      <c r="T324" s="122"/>
    </row>
    <row r="325" spans="1:20" ht="21" thickTop="1" x14ac:dyDescent="0.25">
      <c r="A325" s="28">
        <v>5011533</v>
      </c>
      <c r="B325" s="29" t="s">
        <v>7</v>
      </c>
      <c r="C325" s="31" t="s">
        <v>479</v>
      </c>
      <c r="D325" s="31" t="s">
        <v>475</v>
      </c>
      <c r="E325" s="32" t="s">
        <v>447</v>
      </c>
      <c r="F325" s="32" t="s">
        <v>37</v>
      </c>
      <c r="G325" s="33" t="s">
        <v>534</v>
      </c>
      <c r="H325" s="34">
        <v>340.48</v>
      </c>
      <c r="I325" s="35">
        <v>501.2</v>
      </c>
      <c r="J325" s="36">
        <v>160.71999999999997</v>
      </c>
      <c r="L325" s="51">
        <v>357.99999999999994</v>
      </c>
      <c r="M325" s="51">
        <v>35799.999999999993</v>
      </c>
      <c r="O325" s="30" t="s">
        <v>682</v>
      </c>
      <c r="P325" s="30" t="s">
        <v>678</v>
      </c>
      <c r="Q325" s="30" t="s">
        <v>684</v>
      </c>
      <c r="R325" s="30" t="s">
        <v>627</v>
      </c>
      <c r="S325" s="31" t="s">
        <v>683</v>
      </c>
      <c r="T325" s="32" t="s">
        <v>733</v>
      </c>
    </row>
    <row r="326" spans="1:20" ht="30.6" x14ac:dyDescent="0.25">
      <c r="A326" s="28">
        <v>5011539</v>
      </c>
      <c r="B326" s="29" t="s">
        <v>7</v>
      </c>
      <c r="C326" s="31" t="s">
        <v>485</v>
      </c>
      <c r="D326" s="31" t="s">
        <v>467</v>
      </c>
      <c r="E326" s="32" t="s">
        <v>439</v>
      </c>
      <c r="F326" s="32" t="s">
        <v>37</v>
      </c>
      <c r="G326" s="33" t="s">
        <v>454</v>
      </c>
      <c r="H326" s="34">
        <v>389.76</v>
      </c>
      <c r="I326" s="35">
        <v>649.6</v>
      </c>
      <c r="J326" s="36">
        <v>259.84000000000003</v>
      </c>
      <c r="L326" s="51">
        <v>464</v>
      </c>
      <c r="M326" s="51">
        <v>46400</v>
      </c>
      <c r="O326" s="30" t="s">
        <v>691</v>
      </c>
      <c r="P326" s="30" t="s">
        <v>678</v>
      </c>
      <c r="Q326" s="30" t="s">
        <v>688</v>
      </c>
      <c r="R326" s="30" t="s">
        <v>628</v>
      </c>
      <c r="S326" s="31" t="s">
        <v>695</v>
      </c>
      <c r="T326" s="32" t="s">
        <v>733</v>
      </c>
    </row>
    <row r="327" spans="1:20" ht="20.399999999999999" x14ac:dyDescent="0.25">
      <c r="A327" s="28">
        <v>5011536</v>
      </c>
      <c r="B327" s="29" t="s">
        <v>7</v>
      </c>
      <c r="C327" s="31" t="s">
        <v>482</v>
      </c>
      <c r="D327" s="31" t="s">
        <v>477</v>
      </c>
      <c r="E327" s="32" t="s">
        <v>290</v>
      </c>
      <c r="F327" s="32" t="s">
        <v>37</v>
      </c>
      <c r="G327" s="33" t="s">
        <v>451</v>
      </c>
      <c r="H327" s="34">
        <v>340.48</v>
      </c>
      <c r="I327" s="35">
        <v>621.6</v>
      </c>
      <c r="J327" s="36">
        <v>281.12</v>
      </c>
      <c r="L327" s="51">
        <v>444</v>
      </c>
      <c r="M327" s="51">
        <v>44400</v>
      </c>
      <c r="O327" s="30" t="s">
        <v>679</v>
      </c>
      <c r="P327" s="30" t="s">
        <v>678</v>
      </c>
      <c r="Q327" s="30" t="s">
        <v>684</v>
      </c>
      <c r="R327" s="30" t="s">
        <v>629</v>
      </c>
      <c r="S327" s="31" t="s">
        <v>693</v>
      </c>
      <c r="T327" s="32" t="s">
        <v>733</v>
      </c>
    </row>
    <row r="328" spans="1:20" ht="20.399999999999999" x14ac:dyDescent="0.25">
      <c r="A328" s="28" t="s">
        <v>428</v>
      </c>
      <c r="B328" s="29" t="s">
        <v>7</v>
      </c>
      <c r="C328" s="31" t="s">
        <v>471</v>
      </c>
      <c r="D328" s="31" t="s">
        <v>465</v>
      </c>
      <c r="E328" s="32" t="s">
        <v>332</v>
      </c>
      <c r="F328" s="32" t="s">
        <v>37</v>
      </c>
      <c r="G328" s="33" t="s">
        <v>441</v>
      </c>
      <c r="H328" s="34">
        <v>340.48</v>
      </c>
      <c r="I328" s="35">
        <v>358.4</v>
      </c>
      <c r="J328" s="36">
        <v>17.919999999999959</v>
      </c>
      <c r="L328" s="51">
        <v>255.99999999999994</v>
      </c>
      <c r="M328" s="51">
        <v>25599.999999999993</v>
      </c>
      <c r="O328" s="30" t="s">
        <v>679</v>
      </c>
      <c r="P328" s="30" t="s">
        <v>678</v>
      </c>
      <c r="Q328" s="30" t="s">
        <v>684</v>
      </c>
      <c r="R328" s="30" t="s">
        <v>629</v>
      </c>
      <c r="S328" s="31" t="s">
        <v>693</v>
      </c>
      <c r="T328" s="32" t="s">
        <v>733</v>
      </c>
    </row>
    <row r="329" spans="1:20" ht="30.6" x14ac:dyDescent="0.25">
      <c r="A329" s="28">
        <v>5011538</v>
      </c>
      <c r="B329" s="29" t="s">
        <v>7</v>
      </c>
      <c r="C329" s="31" t="s">
        <v>484</v>
      </c>
      <c r="D329" s="31" t="s">
        <v>478</v>
      </c>
      <c r="E329" s="32" t="s">
        <v>445</v>
      </c>
      <c r="F329" s="32" t="s">
        <v>37</v>
      </c>
      <c r="G329" s="33" t="s">
        <v>453</v>
      </c>
      <c r="H329" s="34">
        <v>292.32</v>
      </c>
      <c r="I329" s="35">
        <v>543.20000000000005</v>
      </c>
      <c r="J329" s="36">
        <v>250.88000000000005</v>
      </c>
      <c r="L329" s="51">
        <v>388</v>
      </c>
      <c r="M329" s="51">
        <v>38800</v>
      </c>
      <c r="O329" s="30" t="s">
        <v>691</v>
      </c>
      <c r="P329" s="30" t="s">
        <v>678</v>
      </c>
      <c r="Q329" s="30" t="s">
        <v>676</v>
      </c>
      <c r="R329" s="30" t="s">
        <v>630</v>
      </c>
      <c r="S329" s="31" t="s">
        <v>694</v>
      </c>
      <c r="T329" s="32" t="s">
        <v>733</v>
      </c>
    </row>
    <row r="330" spans="1:20" ht="20.399999999999999" x14ac:dyDescent="0.25">
      <c r="A330" s="28">
        <v>5011534</v>
      </c>
      <c r="B330" s="29" t="s">
        <v>7</v>
      </c>
      <c r="C330" s="31" t="s">
        <v>480</v>
      </c>
      <c r="D330" s="31" t="s">
        <v>476</v>
      </c>
      <c r="E330" s="32" t="s">
        <v>332</v>
      </c>
      <c r="F330" s="32" t="s">
        <v>37</v>
      </c>
      <c r="G330" s="33" t="s">
        <v>449</v>
      </c>
      <c r="H330" s="34">
        <v>682.08</v>
      </c>
      <c r="I330" s="35">
        <v>1611.4</v>
      </c>
      <c r="J330" s="54">
        <v>929.32</v>
      </c>
      <c r="L330" s="51">
        <v>1151</v>
      </c>
      <c r="M330" s="51">
        <v>115100</v>
      </c>
      <c r="O330" s="30" t="s">
        <v>679</v>
      </c>
      <c r="P330" s="30" t="s">
        <v>678</v>
      </c>
      <c r="Q330" s="30" t="s">
        <v>687</v>
      </c>
      <c r="R330" s="30" t="s">
        <v>631</v>
      </c>
      <c r="S330" s="31" t="s">
        <v>686</v>
      </c>
      <c r="T330" s="32" t="s">
        <v>733</v>
      </c>
    </row>
    <row r="331" spans="1:20" ht="20.399999999999999" x14ac:dyDescent="0.25">
      <c r="A331" s="28">
        <v>5011535</v>
      </c>
      <c r="B331" s="29" t="s">
        <v>7</v>
      </c>
      <c r="C331" s="31" t="s">
        <v>481</v>
      </c>
      <c r="D331" s="31" t="s">
        <v>476</v>
      </c>
      <c r="E331" s="32" t="s">
        <v>290</v>
      </c>
      <c r="F331" s="32" t="s">
        <v>37</v>
      </c>
      <c r="G331" s="33" t="s">
        <v>450</v>
      </c>
      <c r="H331" s="34">
        <v>682.08</v>
      </c>
      <c r="I331" s="35">
        <v>872.2</v>
      </c>
      <c r="J331" s="36">
        <v>190.12</v>
      </c>
      <c r="L331" s="51">
        <v>623</v>
      </c>
      <c r="M331" s="51">
        <v>62300</v>
      </c>
      <c r="O331" s="30" t="s">
        <v>679</v>
      </c>
      <c r="P331" s="30" t="s">
        <v>678</v>
      </c>
      <c r="Q331" s="30" t="s">
        <v>687</v>
      </c>
      <c r="R331" s="30" t="s">
        <v>631</v>
      </c>
      <c r="S331" s="31" t="s">
        <v>686</v>
      </c>
      <c r="T331" s="32" t="s">
        <v>733</v>
      </c>
    </row>
    <row r="332" spans="1:20" ht="20.399999999999999" x14ac:dyDescent="0.25">
      <c r="A332" s="28">
        <v>5011537</v>
      </c>
      <c r="B332" s="29" t="s">
        <v>7</v>
      </c>
      <c r="C332" s="31" t="s">
        <v>483</v>
      </c>
      <c r="D332" s="31" t="s">
        <v>476</v>
      </c>
      <c r="E332" s="32" t="s">
        <v>332</v>
      </c>
      <c r="F332" s="32" t="s">
        <v>37</v>
      </c>
      <c r="G332" s="33" t="s">
        <v>452</v>
      </c>
      <c r="H332" s="34">
        <v>682.08</v>
      </c>
      <c r="I332" s="35">
        <v>1024.8</v>
      </c>
      <c r="J332" s="36">
        <v>342.71999999999991</v>
      </c>
      <c r="L332" s="51">
        <v>731.99999999999989</v>
      </c>
      <c r="M332" s="51">
        <v>73199.999999999985</v>
      </c>
      <c r="O332" s="30" t="s">
        <v>679</v>
      </c>
      <c r="P332" s="30" t="s">
        <v>678</v>
      </c>
      <c r="Q332" s="30" t="s">
        <v>687</v>
      </c>
      <c r="R332" s="30" t="s">
        <v>631</v>
      </c>
      <c r="S332" s="31" t="s">
        <v>686</v>
      </c>
      <c r="T332" s="32" t="s">
        <v>733</v>
      </c>
    </row>
    <row r="333" spans="1:20" ht="20.399999999999999" x14ac:dyDescent="0.25">
      <c r="A333" s="28">
        <v>5011540</v>
      </c>
      <c r="B333" s="29" t="s">
        <v>7</v>
      </c>
      <c r="C333" s="31" t="s">
        <v>486</v>
      </c>
      <c r="D333" s="31" t="s">
        <v>469</v>
      </c>
      <c r="E333" s="32" t="s">
        <v>446</v>
      </c>
      <c r="F333" s="32" t="s">
        <v>37</v>
      </c>
      <c r="G333" s="33" t="s">
        <v>455</v>
      </c>
      <c r="H333" s="34">
        <v>584.64</v>
      </c>
      <c r="I333" s="35">
        <v>797.03</v>
      </c>
      <c r="J333" s="36">
        <v>212.39</v>
      </c>
      <c r="L333" s="51">
        <f t="shared" ref="L333:L336" si="26">I333/1.12/1.25</f>
        <v>569.30714285714271</v>
      </c>
      <c r="M333" s="51">
        <f t="shared" ref="M333" si="27">L333/SUBSTITUTE(F333,"ks","")*100</f>
        <v>56930.714285714268</v>
      </c>
      <c r="O333" s="30" t="s">
        <v>679</v>
      </c>
      <c r="P333" s="30" t="s">
        <v>678</v>
      </c>
      <c r="Q333" s="30" t="s">
        <v>677</v>
      </c>
      <c r="R333" s="30" t="s">
        <v>632</v>
      </c>
      <c r="S333" s="31" t="s">
        <v>705</v>
      </c>
      <c r="T333" s="32" t="s">
        <v>733</v>
      </c>
    </row>
    <row r="334" spans="1:20" ht="20.399999999999999" x14ac:dyDescent="0.25">
      <c r="A334" s="28" t="s">
        <v>425</v>
      </c>
      <c r="B334" s="29" t="s">
        <v>7</v>
      </c>
      <c r="C334" s="31" t="s">
        <v>472</v>
      </c>
      <c r="D334" s="31" t="s">
        <v>462</v>
      </c>
      <c r="E334" s="32" t="s">
        <v>332</v>
      </c>
      <c r="F334" s="32" t="s">
        <v>37</v>
      </c>
      <c r="G334" s="33" t="s">
        <v>431</v>
      </c>
      <c r="H334" s="34">
        <v>974.4</v>
      </c>
      <c r="I334" s="35">
        <v>974.4</v>
      </c>
      <c r="J334" s="36">
        <v>0</v>
      </c>
      <c r="L334" s="51">
        <f t="shared" si="26"/>
        <v>695.99999999999989</v>
      </c>
      <c r="M334" s="51">
        <f>L334/SUBSTITUTE(F334,"ks","")*100</f>
        <v>69599.999999999985</v>
      </c>
      <c r="O334" s="30" t="s">
        <v>679</v>
      </c>
      <c r="P334" s="30" t="s">
        <v>678</v>
      </c>
      <c r="Q334" s="30" t="s">
        <v>689</v>
      </c>
      <c r="R334" s="30" t="s">
        <v>633</v>
      </c>
      <c r="S334" s="31" t="s">
        <v>702</v>
      </c>
      <c r="T334" s="32" t="s">
        <v>733</v>
      </c>
    </row>
    <row r="335" spans="1:20" ht="20.399999999999999" x14ac:dyDescent="0.25">
      <c r="A335" s="28" t="s">
        <v>426</v>
      </c>
      <c r="B335" s="29" t="s">
        <v>7</v>
      </c>
      <c r="C335" s="31" t="s">
        <v>473</v>
      </c>
      <c r="D335" s="31" t="s">
        <v>463</v>
      </c>
      <c r="E335" s="32" t="s">
        <v>332</v>
      </c>
      <c r="F335" s="32" t="s">
        <v>37</v>
      </c>
      <c r="G335" s="33" t="s">
        <v>432</v>
      </c>
      <c r="H335" s="34">
        <v>974.4</v>
      </c>
      <c r="I335" s="35">
        <v>974.4</v>
      </c>
      <c r="J335" s="36">
        <v>0</v>
      </c>
      <c r="L335" s="51">
        <f t="shared" si="26"/>
        <v>695.99999999999989</v>
      </c>
      <c r="M335" s="51">
        <f>L335/SUBSTITUTE(F335,"ks","")*100</f>
        <v>69599.999999999985</v>
      </c>
      <c r="O335" s="30" t="s">
        <v>679</v>
      </c>
      <c r="P335" s="30" t="s">
        <v>678</v>
      </c>
      <c r="Q335" s="30" t="s">
        <v>689</v>
      </c>
      <c r="R335" s="30" t="s">
        <v>633</v>
      </c>
      <c r="S335" s="31" t="s">
        <v>702</v>
      </c>
      <c r="T335" s="32" t="s">
        <v>733</v>
      </c>
    </row>
    <row r="336" spans="1:20" ht="20.399999999999999" x14ac:dyDescent="0.25">
      <c r="A336" s="28" t="s">
        <v>427</v>
      </c>
      <c r="B336" s="29" t="s">
        <v>7</v>
      </c>
      <c r="C336" s="31" t="s">
        <v>474</v>
      </c>
      <c r="D336" s="31" t="s">
        <v>344</v>
      </c>
      <c r="E336" s="32" t="s">
        <v>290</v>
      </c>
      <c r="F336" s="32" t="s">
        <v>37</v>
      </c>
      <c r="G336" s="33" t="s">
        <v>433</v>
      </c>
      <c r="H336" s="34">
        <v>974.4</v>
      </c>
      <c r="I336" s="35">
        <v>974.4</v>
      </c>
      <c r="J336" s="36">
        <v>0</v>
      </c>
      <c r="L336" s="51">
        <f t="shared" si="26"/>
        <v>695.99999999999989</v>
      </c>
      <c r="M336" s="51">
        <f>L336/SUBSTITUTE(F336,"ks","")*100</f>
        <v>69599.999999999985</v>
      </c>
      <c r="O336" s="30" t="s">
        <v>679</v>
      </c>
      <c r="P336" s="30" t="s">
        <v>678</v>
      </c>
      <c r="Q336" s="30" t="s">
        <v>689</v>
      </c>
      <c r="R336" s="30" t="s">
        <v>633</v>
      </c>
      <c r="S336" s="31" t="s">
        <v>702</v>
      </c>
      <c r="T336" s="32" t="s">
        <v>733</v>
      </c>
    </row>
    <row r="337" spans="1:20" ht="30.75" customHeight="1" x14ac:dyDescent="0.25">
      <c r="A337" s="28">
        <v>5017826</v>
      </c>
      <c r="B337" s="29" t="s">
        <v>7</v>
      </c>
      <c r="C337" s="31" t="s">
        <v>864</v>
      </c>
      <c r="D337" s="31" t="s">
        <v>873</v>
      </c>
      <c r="E337" s="32" t="s">
        <v>470</v>
      </c>
      <c r="F337" s="32" t="s">
        <v>37</v>
      </c>
      <c r="G337" s="33" t="s">
        <v>429</v>
      </c>
      <c r="H337" s="34">
        <v>194.88</v>
      </c>
      <c r="I337" s="35">
        <v>204.4</v>
      </c>
      <c r="J337" s="54">
        <v>9.5200000000000102</v>
      </c>
      <c r="L337" s="51">
        <v>146</v>
      </c>
      <c r="M337" s="51">
        <v>14600</v>
      </c>
      <c r="O337" s="30" t="s">
        <v>877</v>
      </c>
      <c r="P337" s="30" t="s">
        <v>678</v>
      </c>
      <c r="Q337" s="30"/>
      <c r="R337" s="30"/>
      <c r="S337" s="31" t="s">
        <v>681</v>
      </c>
      <c r="T337" s="32" t="s">
        <v>733</v>
      </c>
    </row>
    <row r="338" spans="1:20" ht="20.399999999999999" x14ac:dyDescent="0.25">
      <c r="A338" s="28">
        <v>5017827</v>
      </c>
      <c r="B338" s="29" t="s">
        <v>7</v>
      </c>
      <c r="C338" s="31" t="s">
        <v>865</v>
      </c>
      <c r="D338" s="31" t="s">
        <v>464</v>
      </c>
      <c r="E338" s="32" t="s">
        <v>332</v>
      </c>
      <c r="F338" s="32" t="s">
        <v>37</v>
      </c>
      <c r="G338" s="33" t="s">
        <v>434</v>
      </c>
      <c r="H338" s="34">
        <v>974.4</v>
      </c>
      <c r="I338" s="35">
        <v>1327.2</v>
      </c>
      <c r="J338" s="54">
        <v>352.80000000000007</v>
      </c>
      <c r="L338" s="51">
        <v>948</v>
      </c>
      <c r="M338" s="51">
        <v>94800</v>
      </c>
      <c r="O338" s="30" t="s">
        <v>878</v>
      </c>
      <c r="P338" s="30" t="s">
        <v>678</v>
      </c>
      <c r="Q338" s="30"/>
      <c r="R338" s="30"/>
      <c r="S338" s="31" t="s">
        <v>690</v>
      </c>
      <c r="T338" s="32" t="s">
        <v>733</v>
      </c>
    </row>
    <row r="339" spans="1:20" ht="20.399999999999999" x14ac:dyDescent="0.25">
      <c r="A339" s="28">
        <v>5017828</v>
      </c>
      <c r="B339" s="29" t="s">
        <v>7</v>
      </c>
      <c r="C339" s="31" t="s">
        <v>866</v>
      </c>
      <c r="D339" s="31" t="s">
        <v>874</v>
      </c>
      <c r="E339" s="32" t="s">
        <v>435</v>
      </c>
      <c r="F339" s="32" t="s">
        <v>37</v>
      </c>
      <c r="G339" s="33">
        <v>137008</v>
      </c>
      <c r="H339" s="34">
        <v>974.4</v>
      </c>
      <c r="I339" s="35">
        <v>1104.5999999999999</v>
      </c>
      <c r="J339" s="54">
        <v>130.19999999999993</v>
      </c>
      <c r="L339" s="51">
        <v>788.99999999999977</v>
      </c>
      <c r="M339" s="51">
        <v>78899.999999999971</v>
      </c>
      <c r="O339" s="30" t="s">
        <v>878</v>
      </c>
      <c r="P339" s="30" t="s">
        <v>678</v>
      </c>
      <c r="Q339" s="30"/>
      <c r="R339" s="30"/>
      <c r="S339" s="31" t="s">
        <v>690</v>
      </c>
      <c r="T339" s="32" t="s">
        <v>733</v>
      </c>
    </row>
    <row r="340" spans="1:20" ht="30.6" x14ac:dyDescent="0.25">
      <c r="A340" s="28">
        <v>5017829</v>
      </c>
      <c r="B340" s="29" t="s">
        <v>7</v>
      </c>
      <c r="C340" s="31" t="s">
        <v>867</v>
      </c>
      <c r="D340" s="31" t="s">
        <v>467</v>
      </c>
      <c r="E340" s="32" t="s">
        <v>291</v>
      </c>
      <c r="F340" s="32" t="s">
        <v>37</v>
      </c>
      <c r="G340" s="33" t="s">
        <v>436</v>
      </c>
      <c r="H340" s="34">
        <v>389.76</v>
      </c>
      <c r="I340" s="35">
        <v>410.2</v>
      </c>
      <c r="J340" s="54">
        <v>20.439999999999998</v>
      </c>
      <c r="L340" s="51">
        <v>292.99999999999994</v>
      </c>
      <c r="M340" s="51">
        <v>29299.999999999993</v>
      </c>
      <c r="O340" s="30" t="s">
        <v>879</v>
      </c>
      <c r="P340" s="30" t="s">
        <v>678</v>
      </c>
      <c r="Q340" s="30"/>
      <c r="R340" s="30"/>
      <c r="S340" s="31" t="s">
        <v>695</v>
      </c>
      <c r="T340" s="32" t="s">
        <v>733</v>
      </c>
    </row>
    <row r="341" spans="1:20" ht="20.399999999999999" x14ac:dyDescent="0.25">
      <c r="A341" s="28">
        <v>5017830</v>
      </c>
      <c r="B341" s="29" t="s">
        <v>7</v>
      </c>
      <c r="C341" s="31" t="s">
        <v>868</v>
      </c>
      <c r="D341" s="31" t="s">
        <v>875</v>
      </c>
      <c r="E341" s="32" t="s">
        <v>291</v>
      </c>
      <c r="F341" s="32" t="s">
        <v>37</v>
      </c>
      <c r="G341" s="33" t="s">
        <v>430</v>
      </c>
      <c r="H341" s="34">
        <v>487.2</v>
      </c>
      <c r="I341" s="35">
        <v>513.79999999999995</v>
      </c>
      <c r="J341" s="54">
        <v>26.599999999999966</v>
      </c>
      <c r="L341" s="51">
        <v>366.99999999999994</v>
      </c>
      <c r="M341" s="51">
        <v>36699.999999999993</v>
      </c>
      <c r="O341" s="30" t="s">
        <v>880</v>
      </c>
      <c r="P341" s="30" t="s">
        <v>678</v>
      </c>
      <c r="Q341" s="30"/>
      <c r="R341" s="30"/>
      <c r="S341" s="31" t="s">
        <v>696</v>
      </c>
      <c r="T341" s="32" t="s">
        <v>733</v>
      </c>
    </row>
    <row r="342" spans="1:20" ht="30.6" x14ac:dyDescent="0.25">
      <c r="A342" s="28">
        <v>5017831</v>
      </c>
      <c r="B342" s="29" t="s">
        <v>7</v>
      </c>
      <c r="C342" s="31" t="s">
        <v>869</v>
      </c>
      <c r="D342" s="31" t="s">
        <v>466</v>
      </c>
      <c r="E342" s="32" t="s">
        <v>435</v>
      </c>
      <c r="F342" s="32" t="s">
        <v>37</v>
      </c>
      <c r="G342" s="33">
        <v>33709</v>
      </c>
      <c r="H342" s="34">
        <v>730.24</v>
      </c>
      <c r="I342" s="35">
        <v>770</v>
      </c>
      <c r="J342" s="54">
        <v>39.759999999999991</v>
      </c>
      <c r="L342" s="51">
        <v>549.99999999999989</v>
      </c>
      <c r="M342" s="51">
        <v>54999.999999999985</v>
      </c>
      <c r="O342" s="30" t="s">
        <v>881</v>
      </c>
      <c r="P342" s="30" t="s">
        <v>678</v>
      </c>
      <c r="Q342" s="30"/>
      <c r="R342" s="30"/>
      <c r="S342" s="31" t="s">
        <v>698</v>
      </c>
      <c r="T342" s="32" t="s">
        <v>733</v>
      </c>
    </row>
    <row r="343" spans="1:20" ht="30.6" x14ac:dyDescent="0.25">
      <c r="A343" s="28">
        <v>5017832</v>
      </c>
      <c r="B343" s="29" t="s">
        <v>7</v>
      </c>
      <c r="C343" s="31" t="s">
        <v>870</v>
      </c>
      <c r="D343" s="31" t="s">
        <v>468</v>
      </c>
      <c r="E343" s="32" t="s">
        <v>332</v>
      </c>
      <c r="F343" s="32" t="s">
        <v>37</v>
      </c>
      <c r="G343" s="33" t="s">
        <v>437</v>
      </c>
      <c r="H343" s="34">
        <v>730.24</v>
      </c>
      <c r="I343" s="35">
        <v>730.24</v>
      </c>
      <c r="J343" s="54">
        <v>0</v>
      </c>
      <c r="L343" s="51">
        <v>521.6</v>
      </c>
      <c r="M343" s="51">
        <v>55000</v>
      </c>
      <c r="O343" s="30" t="s">
        <v>881</v>
      </c>
      <c r="P343" s="30" t="s">
        <v>678</v>
      </c>
      <c r="Q343" s="30"/>
      <c r="R343" s="30"/>
      <c r="S343" s="31" t="s">
        <v>698</v>
      </c>
      <c r="T343" s="32" t="s">
        <v>733</v>
      </c>
    </row>
    <row r="344" spans="1:20" ht="30.6" x14ac:dyDescent="0.25">
      <c r="A344" s="28">
        <v>5017833</v>
      </c>
      <c r="B344" s="29" t="s">
        <v>7</v>
      </c>
      <c r="C344" s="31" t="s">
        <v>871</v>
      </c>
      <c r="D344" s="31" t="s">
        <v>876</v>
      </c>
      <c r="E344" s="32" t="s">
        <v>439</v>
      </c>
      <c r="F344" s="32" t="s">
        <v>37</v>
      </c>
      <c r="G344" s="33" t="s">
        <v>440</v>
      </c>
      <c r="H344" s="34">
        <v>730.24</v>
      </c>
      <c r="I344" s="35">
        <v>770</v>
      </c>
      <c r="J344" s="54">
        <v>39.759999999999991</v>
      </c>
      <c r="L344" s="51">
        <v>549.99999999999989</v>
      </c>
      <c r="M344" s="51">
        <v>54999.999999999985</v>
      </c>
      <c r="O344" s="30" t="s">
        <v>881</v>
      </c>
      <c r="P344" s="30" t="s">
        <v>678</v>
      </c>
      <c r="Q344" s="30"/>
      <c r="R344" s="30"/>
      <c r="S344" s="31" t="s">
        <v>698</v>
      </c>
      <c r="T344" s="32" t="s">
        <v>733</v>
      </c>
    </row>
    <row r="345" spans="1:20" ht="20.399999999999999" x14ac:dyDescent="0.25">
      <c r="A345" s="28">
        <v>5017834</v>
      </c>
      <c r="B345" s="29" t="s">
        <v>7</v>
      </c>
      <c r="C345" s="31" t="s">
        <v>872</v>
      </c>
      <c r="D345" s="31" t="s">
        <v>469</v>
      </c>
      <c r="E345" s="32" t="s">
        <v>291</v>
      </c>
      <c r="F345" s="32" t="s">
        <v>37</v>
      </c>
      <c r="G345" s="33" t="s">
        <v>438</v>
      </c>
      <c r="H345" s="34">
        <v>584.64</v>
      </c>
      <c r="I345" s="35">
        <v>616</v>
      </c>
      <c r="J345" s="54">
        <v>31.360000000000014</v>
      </c>
      <c r="L345" s="51">
        <v>440</v>
      </c>
      <c r="M345" s="51">
        <v>44000</v>
      </c>
      <c r="O345" s="30" t="s">
        <v>880</v>
      </c>
      <c r="P345" s="30" t="s">
        <v>678</v>
      </c>
      <c r="Q345" s="30"/>
      <c r="R345" s="30"/>
      <c r="S345" s="31" t="s">
        <v>705</v>
      </c>
      <c r="T345" s="32" t="s">
        <v>733</v>
      </c>
    </row>
    <row r="348" spans="1:20" x14ac:dyDescent="0.25">
      <c r="A348" s="123" t="s">
        <v>569</v>
      </c>
      <c r="B348" s="9"/>
      <c r="C348" s="125" t="s">
        <v>0</v>
      </c>
      <c r="D348" s="125" t="s">
        <v>1</v>
      </c>
      <c r="E348" s="125" t="s">
        <v>42</v>
      </c>
      <c r="F348" s="125" t="s">
        <v>3</v>
      </c>
      <c r="G348" s="127" t="s">
        <v>4</v>
      </c>
      <c r="H348" s="128" t="s">
        <v>456</v>
      </c>
      <c r="I348" s="130" t="s">
        <v>457</v>
      </c>
      <c r="J348" s="128" t="s">
        <v>5</v>
      </c>
      <c r="L348" s="133" t="s">
        <v>882</v>
      </c>
      <c r="M348" s="133" t="s">
        <v>444</v>
      </c>
      <c r="O348" s="139" t="s">
        <v>638</v>
      </c>
      <c r="P348" s="139" t="s">
        <v>640</v>
      </c>
      <c r="Q348" s="140" t="s">
        <v>641</v>
      </c>
      <c r="R348" s="30"/>
      <c r="S348" s="141" t="s">
        <v>639</v>
      </c>
      <c r="T348" s="122" t="s">
        <v>737</v>
      </c>
    </row>
    <row r="349" spans="1:20" ht="13.8" thickBot="1" x14ac:dyDescent="0.3">
      <c r="A349" s="124"/>
      <c r="B349" s="10"/>
      <c r="C349" s="126"/>
      <c r="D349" s="126"/>
      <c r="E349" s="126"/>
      <c r="F349" s="126"/>
      <c r="G349" s="126"/>
      <c r="H349" s="129"/>
      <c r="I349" s="131"/>
      <c r="J349" s="132"/>
      <c r="L349" s="134"/>
      <c r="M349" s="134"/>
      <c r="O349" s="139"/>
      <c r="P349" s="139"/>
      <c r="Q349" s="140"/>
      <c r="R349" s="30"/>
      <c r="S349" s="141"/>
      <c r="T349" s="122"/>
    </row>
    <row r="350" spans="1:20" ht="31.2" thickTop="1" x14ac:dyDescent="0.25">
      <c r="A350" s="28" t="s">
        <v>357</v>
      </c>
      <c r="B350" s="29" t="s">
        <v>7</v>
      </c>
      <c r="C350" s="31" t="s">
        <v>358</v>
      </c>
      <c r="D350" s="31" t="s">
        <v>359</v>
      </c>
      <c r="E350" s="32" t="s">
        <v>360</v>
      </c>
      <c r="F350" s="32" t="s">
        <v>37</v>
      </c>
      <c r="G350" s="33" t="s">
        <v>361</v>
      </c>
      <c r="H350" s="34">
        <v>730.24</v>
      </c>
      <c r="I350" s="35">
        <v>1381.8</v>
      </c>
      <c r="J350" s="36">
        <v>651.55999999999995</v>
      </c>
      <c r="L350" s="51">
        <v>986.99999999999977</v>
      </c>
      <c r="M350" s="51">
        <v>98699.999999999971</v>
      </c>
      <c r="O350" s="30" t="s">
        <v>697</v>
      </c>
      <c r="P350" s="30" t="s">
        <v>678</v>
      </c>
      <c r="Q350" s="30" t="s">
        <v>699</v>
      </c>
      <c r="R350" s="30" t="s">
        <v>634</v>
      </c>
      <c r="S350" s="31" t="s">
        <v>698</v>
      </c>
      <c r="T350" s="32" t="s">
        <v>733</v>
      </c>
    </row>
    <row r="351" spans="1:20" ht="30.6" x14ac:dyDescent="0.25">
      <c r="A351" s="28" t="s">
        <v>285</v>
      </c>
      <c r="B351" s="29" t="s">
        <v>7</v>
      </c>
      <c r="C351" s="31" t="s">
        <v>286</v>
      </c>
      <c r="D351" s="31" t="s">
        <v>287</v>
      </c>
      <c r="E351" s="32" t="s">
        <v>288</v>
      </c>
      <c r="F351" s="32" t="s">
        <v>37</v>
      </c>
      <c r="G351" s="33" t="s">
        <v>289</v>
      </c>
      <c r="H351" s="34">
        <v>194.88</v>
      </c>
      <c r="I351" s="35">
        <v>194.88</v>
      </c>
      <c r="J351" s="54">
        <v>0</v>
      </c>
      <c r="L351" s="51">
        <f t="shared" ref="L351:L368" si="28">I351/1.12/1.25</f>
        <v>139.19999999999999</v>
      </c>
      <c r="M351" s="51">
        <f t="shared" ref="M351:M368" si="29">L351/SUBSTITUTE(F351,"ks","")*100</f>
        <v>13919.999999999998</v>
      </c>
      <c r="O351" s="30" t="s">
        <v>680</v>
      </c>
      <c r="P351" s="30" t="s">
        <v>678</v>
      </c>
      <c r="Q351" s="30" t="s">
        <v>675</v>
      </c>
      <c r="R351" s="30" t="s">
        <v>625</v>
      </c>
      <c r="S351" s="31" t="s">
        <v>681</v>
      </c>
      <c r="T351" s="32" t="s">
        <v>733</v>
      </c>
    </row>
    <row r="352" spans="1:20" ht="20.399999999999999" x14ac:dyDescent="0.25">
      <c r="A352" s="28" t="s">
        <v>292</v>
      </c>
      <c r="B352" s="29" t="s">
        <v>7</v>
      </c>
      <c r="C352" s="31" t="s">
        <v>293</v>
      </c>
      <c r="D352" s="31" t="s">
        <v>294</v>
      </c>
      <c r="E352" s="32" t="s">
        <v>291</v>
      </c>
      <c r="F352" s="32" t="s">
        <v>37</v>
      </c>
      <c r="G352" s="33" t="s">
        <v>295</v>
      </c>
      <c r="H352" s="34">
        <v>682.08</v>
      </c>
      <c r="I352" s="35">
        <v>1897.08</v>
      </c>
      <c r="J352" s="36">
        <v>1215</v>
      </c>
      <c r="L352" s="51">
        <f t="shared" si="28"/>
        <v>1355.0571428571427</v>
      </c>
      <c r="M352" s="51">
        <f t="shared" si="29"/>
        <v>135505.71428571426</v>
      </c>
      <c r="O352" s="30" t="s">
        <v>679</v>
      </c>
      <c r="P352" s="30" t="s">
        <v>678</v>
      </c>
      <c r="Q352" s="30" t="s">
        <v>687</v>
      </c>
      <c r="R352" s="30" t="s">
        <v>631</v>
      </c>
      <c r="S352" s="31" t="s">
        <v>686</v>
      </c>
      <c r="T352" s="32" t="s">
        <v>733</v>
      </c>
    </row>
    <row r="353" spans="1:20" ht="20.399999999999999" x14ac:dyDescent="0.25">
      <c r="A353" s="28" t="s">
        <v>296</v>
      </c>
      <c r="B353" s="29" t="s">
        <v>7</v>
      </c>
      <c r="C353" s="31" t="s">
        <v>297</v>
      </c>
      <c r="D353" s="31" t="s">
        <v>298</v>
      </c>
      <c r="E353" s="32" t="s">
        <v>291</v>
      </c>
      <c r="F353" s="32" t="s">
        <v>37</v>
      </c>
      <c r="G353" s="33" t="s">
        <v>299</v>
      </c>
      <c r="H353" s="34">
        <v>682.08</v>
      </c>
      <c r="I353" s="35">
        <v>2176.98</v>
      </c>
      <c r="J353" s="36">
        <v>1494.9</v>
      </c>
      <c r="L353" s="51">
        <f t="shared" si="28"/>
        <v>1554.985714285714</v>
      </c>
      <c r="M353" s="51">
        <f t="shared" si="29"/>
        <v>155498.57142857139</v>
      </c>
      <c r="O353" s="30" t="s">
        <v>679</v>
      </c>
      <c r="P353" s="30" t="s">
        <v>678</v>
      </c>
      <c r="Q353" s="30" t="s">
        <v>687</v>
      </c>
      <c r="R353" s="30" t="s">
        <v>631</v>
      </c>
      <c r="S353" s="31" t="s">
        <v>686</v>
      </c>
      <c r="T353" s="32" t="s">
        <v>733</v>
      </c>
    </row>
    <row r="354" spans="1:20" ht="20.399999999999999" x14ac:dyDescent="0.25">
      <c r="A354" s="28" t="s">
        <v>300</v>
      </c>
      <c r="B354" s="29" t="s">
        <v>7</v>
      </c>
      <c r="C354" s="31" t="s">
        <v>301</v>
      </c>
      <c r="D354" s="31" t="s">
        <v>302</v>
      </c>
      <c r="E354" s="32" t="s">
        <v>290</v>
      </c>
      <c r="F354" s="32" t="s">
        <v>37</v>
      </c>
      <c r="G354" s="33" t="s">
        <v>303</v>
      </c>
      <c r="H354" s="34">
        <v>487.2</v>
      </c>
      <c r="I354" s="35">
        <v>526.1</v>
      </c>
      <c r="J354" s="36">
        <v>38.900000000000034</v>
      </c>
      <c r="L354" s="51">
        <f t="shared" si="28"/>
        <v>375.78571428571428</v>
      </c>
      <c r="M354" s="51">
        <f t="shared" si="29"/>
        <v>37578.571428571428</v>
      </c>
      <c r="O354" s="30" t="s">
        <v>679</v>
      </c>
      <c r="P354" s="30" t="s">
        <v>678</v>
      </c>
      <c r="Q354" s="30" t="s">
        <v>687</v>
      </c>
      <c r="R354" s="30" t="s">
        <v>631</v>
      </c>
      <c r="S354" s="31" t="s">
        <v>686</v>
      </c>
      <c r="T354" s="32" t="s">
        <v>733</v>
      </c>
    </row>
    <row r="355" spans="1:20" ht="20.399999999999999" x14ac:dyDescent="0.25">
      <c r="A355" s="28" t="s">
        <v>304</v>
      </c>
      <c r="B355" s="29" t="s">
        <v>7</v>
      </c>
      <c r="C355" s="31" t="s">
        <v>305</v>
      </c>
      <c r="D355" s="31" t="s">
        <v>306</v>
      </c>
      <c r="E355" s="32" t="s">
        <v>290</v>
      </c>
      <c r="F355" s="32" t="s">
        <v>37</v>
      </c>
      <c r="G355" s="33" t="s">
        <v>307</v>
      </c>
      <c r="H355" s="34">
        <v>340.48</v>
      </c>
      <c r="I355" s="35">
        <v>993.72</v>
      </c>
      <c r="J355" s="36">
        <v>653.24</v>
      </c>
      <c r="L355" s="51">
        <f t="shared" si="28"/>
        <v>709.8</v>
      </c>
      <c r="M355" s="51">
        <f t="shared" si="29"/>
        <v>70980</v>
      </c>
      <c r="O355" s="30" t="s">
        <v>679</v>
      </c>
      <c r="P355" s="30" t="s">
        <v>678</v>
      </c>
      <c r="Q355" s="30" t="s">
        <v>685</v>
      </c>
      <c r="R355" s="30" t="s">
        <v>626</v>
      </c>
      <c r="S355" s="31" t="s">
        <v>696</v>
      </c>
      <c r="T355" s="32" t="s">
        <v>733</v>
      </c>
    </row>
    <row r="356" spans="1:20" ht="30.6" x14ac:dyDescent="0.25">
      <c r="A356" s="28" t="s">
        <v>308</v>
      </c>
      <c r="B356" s="29" t="s">
        <v>7</v>
      </c>
      <c r="C356" s="31" t="s">
        <v>309</v>
      </c>
      <c r="D356" s="31" t="s">
        <v>310</v>
      </c>
      <c r="E356" s="32" t="s">
        <v>290</v>
      </c>
      <c r="F356" s="32" t="s">
        <v>37</v>
      </c>
      <c r="G356" s="33" t="s">
        <v>311</v>
      </c>
      <c r="H356" s="34">
        <v>340.48</v>
      </c>
      <c r="I356" s="35">
        <v>971.74</v>
      </c>
      <c r="J356" s="36">
        <v>631.26</v>
      </c>
      <c r="L356" s="51">
        <f t="shared" si="28"/>
        <v>694.09999999999991</v>
      </c>
      <c r="M356" s="51">
        <f t="shared" si="29"/>
        <v>69409.999999999985</v>
      </c>
      <c r="O356" s="30" t="s">
        <v>691</v>
      </c>
      <c r="P356" s="30" t="s">
        <v>678</v>
      </c>
      <c r="Q356" s="30" t="s">
        <v>688</v>
      </c>
      <c r="R356" s="30" t="s">
        <v>628</v>
      </c>
      <c r="S356" s="31" t="s">
        <v>695</v>
      </c>
      <c r="T356" s="32" t="s">
        <v>733</v>
      </c>
    </row>
    <row r="357" spans="1:20" ht="20.399999999999999" x14ac:dyDescent="0.25">
      <c r="A357" s="28" t="s">
        <v>312</v>
      </c>
      <c r="B357" s="29" t="s">
        <v>7</v>
      </c>
      <c r="C357" s="31" t="s">
        <v>313</v>
      </c>
      <c r="D357" s="31" t="s">
        <v>314</v>
      </c>
      <c r="E357" s="32" t="s">
        <v>315</v>
      </c>
      <c r="F357" s="32" t="s">
        <v>37</v>
      </c>
      <c r="G357" s="33" t="s">
        <v>316</v>
      </c>
      <c r="H357" s="34">
        <v>243.04</v>
      </c>
      <c r="I357" s="35">
        <v>646</v>
      </c>
      <c r="J357" s="36">
        <v>402.96000000000004</v>
      </c>
      <c r="L357" s="51">
        <f t="shared" si="28"/>
        <v>461.42857142857139</v>
      </c>
      <c r="M357" s="51">
        <f t="shared" si="29"/>
        <v>46142.857142857138</v>
      </c>
      <c r="O357" s="30" t="s">
        <v>679</v>
      </c>
      <c r="P357" s="30" t="s">
        <v>678</v>
      </c>
      <c r="Q357" s="30" t="s">
        <v>684</v>
      </c>
      <c r="R357" s="30" t="s">
        <v>629</v>
      </c>
      <c r="S357" s="31" t="s">
        <v>693</v>
      </c>
      <c r="T357" s="32" t="s">
        <v>733</v>
      </c>
    </row>
    <row r="358" spans="1:20" ht="20.399999999999999" x14ac:dyDescent="0.25">
      <c r="A358" s="28" t="s">
        <v>317</v>
      </c>
      <c r="B358" s="29" t="s">
        <v>7</v>
      </c>
      <c r="C358" s="31" t="s">
        <v>318</v>
      </c>
      <c r="D358" s="31" t="s">
        <v>319</v>
      </c>
      <c r="E358" s="32" t="s">
        <v>290</v>
      </c>
      <c r="F358" s="32" t="s">
        <v>37</v>
      </c>
      <c r="G358" s="33" t="s">
        <v>320</v>
      </c>
      <c r="H358" s="34">
        <v>340.48</v>
      </c>
      <c r="I358" s="35">
        <v>1022.84</v>
      </c>
      <c r="J358" s="36">
        <v>682.36</v>
      </c>
      <c r="L358" s="51">
        <f t="shared" si="28"/>
        <v>730.59999999999991</v>
      </c>
      <c r="M358" s="51">
        <f t="shared" si="29"/>
        <v>73059.999999999985</v>
      </c>
      <c r="O358" s="30" t="s">
        <v>679</v>
      </c>
      <c r="P358" s="30" t="s">
        <v>678</v>
      </c>
      <c r="Q358" s="30" t="s">
        <v>684</v>
      </c>
      <c r="R358" s="30" t="s">
        <v>629</v>
      </c>
      <c r="S358" s="31" t="s">
        <v>693</v>
      </c>
      <c r="T358" s="32" t="s">
        <v>733</v>
      </c>
    </row>
    <row r="359" spans="1:20" ht="30.6" x14ac:dyDescent="0.25">
      <c r="A359" s="28" t="s">
        <v>321</v>
      </c>
      <c r="B359" s="29" t="s">
        <v>7</v>
      </c>
      <c r="C359" s="31" t="s">
        <v>322</v>
      </c>
      <c r="D359" s="31" t="s">
        <v>323</v>
      </c>
      <c r="E359" s="32" t="s">
        <v>291</v>
      </c>
      <c r="F359" s="32" t="s">
        <v>37</v>
      </c>
      <c r="G359" s="33" t="s">
        <v>324</v>
      </c>
      <c r="H359" s="34">
        <v>526</v>
      </c>
      <c r="I359" s="35">
        <v>526</v>
      </c>
      <c r="J359" s="36">
        <v>0</v>
      </c>
      <c r="L359" s="51">
        <f t="shared" si="28"/>
        <v>375.71428571428567</v>
      </c>
      <c r="M359" s="51">
        <f t="shared" si="29"/>
        <v>37571.428571428565</v>
      </c>
      <c r="O359" s="30" t="s">
        <v>691</v>
      </c>
      <c r="P359" s="30" t="s">
        <v>678</v>
      </c>
      <c r="Q359" s="30" t="s">
        <v>674</v>
      </c>
      <c r="R359" s="30" t="s">
        <v>635</v>
      </c>
      <c r="S359" s="31" t="s">
        <v>692</v>
      </c>
      <c r="T359" s="32" t="s">
        <v>733</v>
      </c>
    </row>
    <row r="360" spans="1:20" ht="20.399999999999999" x14ac:dyDescent="0.25">
      <c r="A360" s="28" t="s">
        <v>325</v>
      </c>
      <c r="B360" s="29" t="s">
        <v>7</v>
      </c>
      <c r="C360" s="31" t="s">
        <v>326</v>
      </c>
      <c r="D360" s="31" t="s">
        <v>327</v>
      </c>
      <c r="E360" s="32" t="s">
        <v>291</v>
      </c>
      <c r="F360" s="32" t="s">
        <v>37</v>
      </c>
      <c r="G360" s="33" t="s">
        <v>493</v>
      </c>
      <c r="H360" s="34">
        <v>584.64</v>
      </c>
      <c r="I360" s="35">
        <v>759.48</v>
      </c>
      <c r="J360" s="36">
        <v>174.84000000000003</v>
      </c>
      <c r="L360" s="51">
        <f t="shared" si="28"/>
        <v>542.48571428571427</v>
      </c>
      <c r="M360" s="51">
        <f t="shared" si="29"/>
        <v>54248.571428571428</v>
      </c>
      <c r="O360" s="30" t="s">
        <v>679</v>
      </c>
      <c r="P360" s="30" t="s">
        <v>678</v>
      </c>
      <c r="Q360" s="30" t="s">
        <v>684</v>
      </c>
      <c r="R360" s="30" t="s">
        <v>629</v>
      </c>
      <c r="S360" s="31" t="s">
        <v>693</v>
      </c>
      <c r="T360" s="32" t="s">
        <v>733</v>
      </c>
    </row>
    <row r="361" spans="1:20" ht="20.399999999999999" x14ac:dyDescent="0.25">
      <c r="A361" s="28" t="s">
        <v>328</v>
      </c>
      <c r="B361" s="29" t="s">
        <v>7</v>
      </c>
      <c r="C361" s="31" t="s">
        <v>329</v>
      </c>
      <c r="D361" s="31" t="s">
        <v>330</v>
      </c>
      <c r="E361" s="32" t="s">
        <v>291</v>
      </c>
      <c r="F361" s="32" t="s">
        <v>37</v>
      </c>
      <c r="G361" s="33" t="s">
        <v>331</v>
      </c>
      <c r="H361" s="34">
        <v>584.64</v>
      </c>
      <c r="I361" s="35">
        <v>1161.56</v>
      </c>
      <c r="J361" s="36">
        <v>576.91999999999996</v>
      </c>
      <c r="L361" s="51">
        <f t="shared" si="28"/>
        <v>829.68571428571408</v>
      </c>
      <c r="M361" s="51">
        <f t="shared" si="29"/>
        <v>82968.571428571406</v>
      </c>
      <c r="O361" s="30" t="s">
        <v>679</v>
      </c>
      <c r="P361" s="30" t="s">
        <v>678</v>
      </c>
      <c r="Q361" s="30" t="s">
        <v>677</v>
      </c>
      <c r="R361" s="30" t="s">
        <v>632</v>
      </c>
      <c r="S361" s="31" t="s">
        <v>705</v>
      </c>
      <c r="T361" s="32" t="s">
        <v>733</v>
      </c>
    </row>
    <row r="362" spans="1:20" ht="20.399999999999999" x14ac:dyDescent="0.25">
      <c r="A362" s="28" t="s">
        <v>333</v>
      </c>
      <c r="B362" s="29" t="s">
        <v>7</v>
      </c>
      <c r="C362" s="31" t="s">
        <v>334</v>
      </c>
      <c r="D362" s="31" t="s">
        <v>335</v>
      </c>
      <c r="E362" s="32" t="s">
        <v>291</v>
      </c>
      <c r="F362" s="32" t="s">
        <v>37</v>
      </c>
      <c r="G362" s="33" t="s">
        <v>336</v>
      </c>
      <c r="H362" s="34">
        <v>1557.92</v>
      </c>
      <c r="I362" s="35">
        <v>1643.6</v>
      </c>
      <c r="J362" s="36">
        <v>85.679999999999836</v>
      </c>
      <c r="L362" s="51">
        <v>1173.9999999999998</v>
      </c>
      <c r="M362" s="51">
        <v>117399.99999999997</v>
      </c>
      <c r="O362" s="30" t="s">
        <v>679</v>
      </c>
      <c r="P362" s="30" t="s">
        <v>678</v>
      </c>
      <c r="Q362" s="30" t="s">
        <v>677</v>
      </c>
      <c r="R362" s="30" t="s">
        <v>632</v>
      </c>
      <c r="S362" s="31" t="s">
        <v>705</v>
      </c>
      <c r="T362" s="32" t="s">
        <v>733</v>
      </c>
    </row>
    <row r="363" spans="1:20" ht="20.399999999999999" x14ac:dyDescent="0.25">
      <c r="A363" s="28" t="s">
        <v>337</v>
      </c>
      <c r="B363" s="29" t="s">
        <v>7</v>
      </c>
      <c r="C363" s="31" t="s">
        <v>338</v>
      </c>
      <c r="D363" s="31" t="s">
        <v>339</v>
      </c>
      <c r="E363" s="32" t="s">
        <v>291</v>
      </c>
      <c r="F363" s="32" t="s">
        <v>37</v>
      </c>
      <c r="G363" s="33" t="s">
        <v>858</v>
      </c>
      <c r="H363" s="34">
        <v>1557.92</v>
      </c>
      <c r="I363" s="35">
        <v>2840.6</v>
      </c>
      <c r="J363" s="36">
        <v>1282.6799999999998</v>
      </c>
      <c r="L363" s="51">
        <v>2028.9999999999995</v>
      </c>
      <c r="M363" s="51">
        <v>202899.99999999994</v>
      </c>
      <c r="O363" s="30" t="s">
        <v>679</v>
      </c>
      <c r="P363" s="30" t="s">
        <v>678</v>
      </c>
      <c r="Q363" s="30" t="s">
        <v>677</v>
      </c>
      <c r="R363" s="30" t="s">
        <v>632</v>
      </c>
      <c r="S363" s="31" t="s">
        <v>705</v>
      </c>
      <c r="T363" s="32" t="s">
        <v>733</v>
      </c>
    </row>
    <row r="364" spans="1:20" ht="20.399999999999999" x14ac:dyDescent="0.25">
      <c r="A364" s="28" t="s">
        <v>340</v>
      </c>
      <c r="B364" s="29" t="s">
        <v>7</v>
      </c>
      <c r="C364" s="31" t="s">
        <v>341</v>
      </c>
      <c r="D364" s="31" t="s">
        <v>342</v>
      </c>
      <c r="E364" s="32" t="s">
        <v>332</v>
      </c>
      <c r="F364" s="32" t="s">
        <v>37</v>
      </c>
      <c r="G364" s="33" t="s">
        <v>343</v>
      </c>
      <c r="H364" s="34">
        <v>3116.96</v>
      </c>
      <c r="I364" s="35">
        <v>3287.2</v>
      </c>
      <c r="J364" s="36">
        <v>170.23999999999978</v>
      </c>
      <c r="L364" s="51">
        <v>2347.9999999999995</v>
      </c>
      <c r="M364" s="51">
        <v>234799.99999999994</v>
      </c>
      <c r="O364" s="30" t="s">
        <v>679</v>
      </c>
      <c r="P364" s="30" t="s">
        <v>678</v>
      </c>
      <c r="Q364" s="30" t="s">
        <v>704</v>
      </c>
      <c r="R364" s="30" t="s">
        <v>636</v>
      </c>
      <c r="S364" s="31" t="s">
        <v>703</v>
      </c>
      <c r="T364" s="32" t="s">
        <v>733</v>
      </c>
    </row>
    <row r="365" spans="1:20" ht="20.399999999999999" x14ac:dyDescent="0.25">
      <c r="A365" s="28" t="s">
        <v>345</v>
      </c>
      <c r="B365" s="29" t="s">
        <v>7</v>
      </c>
      <c r="C365" s="31" t="s">
        <v>346</v>
      </c>
      <c r="D365" s="31" t="s">
        <v>347</v>
      </c>
      <c r="E365" s="32" t="s">
        <v>332</v>
      </c>
      <c r="F365" s="32" t="s">
        <v>37</v>
      </c>
      <c r="G365" s="33" t="s">
        <v>348</v>
      </c>
      <c r="H365" s="34">
        <v>730.24</v>
      </c>
      <c r="I365" s="35">
        <v>881.98</v>
      </c>
      <c r="J365" s="36">
        <v>151.74</v>
      </c>
      <c r="L365" s="51">
        <v>629.98571428571427</v>
      </c>
      <c r="M365" s="51">
        <v>62998.571428571428</v>
      </c>
      <c r="O365" s="30" t="s">
        <v>679</v>
      </c>
      <c r="P365" s="30" t="s">
        <v>678</v>
      </c>
      <c r="Q365" s="30" t="s">
        <v>704</v>
      </c>
      <c r="R365" s="30" t="s">
        <v>636</v>
      </c>
      <c r="S365" s="31" t="s">
        <v>703</v>
      </c>
      <c r="T365" s="32" t="s">
        <v>733</v>
      </c>
    </row>
    <row r="366" spans="1:20" ht="20.399999999999999" x14ac:dyDescent="0.25">
      <c r="A366" s="28" t="s">
        <v>349</v>
      </c>
      <c r="B366" s="29" t="s">
        <v>7</v>
      </c>
      <c r="C366" s="31" t="s">
        <v>350</v>
      </c>
      <c r="D366" s="31" t="s">
        <v>351</v>
      </c>
      <c r="E366" s="32" t="s">
        <v>332</v>
      </c>
      <c r="F366" s="32" t="s">
        <v>37</v>
      </c>
      <c r="G366" s="33" t="s">
        <v>352</v>
      </c>
      <c r="H366" s="34">
        <v>730.24</v>
      </c>
      <c r="I366" s="35">
        <v>770</v>
      </c>
      <c r="J366" s="36">
        <v>39.759999999999991</v>
      </c>
      <c r="L366" s="51">
        <v>549.99999999999989</v>
      </c>
      <c r="M366" s="51">
        <v>54999.999999999985</v>
      </c>
      <c r="O366" s="30" t="s">
        <v>679</v>
      </c>
      <c r="P366" s="30" t="s">
        <v>678</v>
      </c>
      <c r="Q366" s="30" t="s">
        <v>704</v>
      </c>
      <c r="R366" s="30" t="s">
        <v>636</v>
      </c>
      <c r="S366" s="31" t="s">
        <v>703</v>
      </c>
      <c r="T366" s="32" t="s">
        <v>733</v>
      </c>
    </row>
    <row r="367" spans="1:20" ht="20.399999999999999" x14ac:dyDescent="0.25">
      <c r="A367" s="28" t="s">
        <v>353</v>
      </c>
      <c r="B367" s="29" t="s">
        <v>7</v>
      </c>
      <c r="C367" s="31" t="s">
        <v>354</v>
      </c>
      <c r="D367" s="31" t="s">
        <v>355</v>
      </c>
      <c r="E367" s="32" t="s">
        <v>290</v>
      </c>
      <c r="F367" s="32" t="s">
        <v>37</v>
      </c>
      <c r="G367" s="33" t="s">
        <v>356</v>
      </c>
      <c r="H367" s="34">
        <v>974.4</v>
      </c>
      <c r="I367" s="35">
        <v>2548.15</v>
      </c>
      <c r="J367" s="36">
        <v>1573.75</v>
      </c>
      <c r="L367" s="51">
        <f t="shared" si="28"/>
        <v>1820.1071428571427</v>
      </c>
      <c r="M367" s="51">
        <f t="shared" si="29"/>
        <v>182010.71428571426</v>
      </c>
      <c r="O367" s="30" t="s">
        <v>679</v>
      </c>
      <c r="P367" s="30" t="s">
        <v>678</v>
      </c>
      <c r="Q367" s="30" t="s">
        <v>701</v>
      </c>
      <c r="R367" s="30" t="s">
        <v>637</v>
      </c>
      <c r="S367" s="31" t="s">
        <v>700</v>
      </c>
      <c r="T367" s="32" t="s">
        <v>733</v>
      </c>
    </row>
    <row r="368" spans="1:20" ht="30.6" x14ac:dyDescent="0.25">
      <c r="A368" s="28" t="s">
        <v>423</v>
      </c>
      <c r="B368" s="29" t="s">
        <v>7</v>
      </c>
      <c r="C368" s="31" t="s">
        <v>389</v>
      </c>
      <c r="D368" s="31" t="s">
        <v>390</v>
      </c>
      <c r="E368" s="32" t="s">
        <v>332</v>
      </c>
      <c r="F368" s="32" t="s">
        <v>37</v>
      </c>
      <c r="G368" s="33" t="s">
        <v>391</v>
      </c>
      <c r="H368" s="34">
        <v>659.3</v>
      </c>
      <c r="I368" s="35">
        <v>659.3</v>
      </c>
      <c r="J368" s="36">
        <v>0</v>
      </c>
      <c r="L368" s="51">
        <f t="shared" si="28"/>
        <v>470.92857142857139</v>
      </c>
      <c r="M368" s="51">
        <f t="shared" si="29"/>
        <v>47092.857142857138</v>
      </c>
      <c r="O368" s="30" t="s">
        <v>697</v>
      </c>
      <c r="P368" s="30" t="s">
        <v>678</v>
      </c>
      <c r="Q368" s="30" t="s">
        <v>699</v>
      </c>
      <c r="R368" s="30" t="s">
        <v>634</v>
      </c>
      <c r="S368" s="31" t="s">
        <v>698</v>
      </c>
      <c r="T368" s="32" t="s">
        <v>733</v>
      </c>
    </row>
  </sheetData>
  <autoFilter ref="A7:J28" xr:uid="{45BE3FEC-A5BA-4DBC-B9C7-B8FDDC194676}"/>
  <mergeCells count="272">
    <mergeCell ref="O348:O349"/>
    <mergeCell ref="P348:P349"/>
    <mergeCell ref="Q348:Q349"/>
    <mergeCell ref="S348:S349"/>
    <mergeCell ref="O318:O319"/>
    <mergeCell ref="P318:P319"/>
    <mergeCell ref="Q318:Q319"/>
    <mergeCell ref="S318:S319"/>
    <mergeCell ref="O323:O324"/>
    <mergeCell ref="P323:P324"/>
    <mergeCell ref="Q323:Q324"/>
    <mergeCell ref="S323:S324"/>
    <mergeCell ref="O302:O303"/>
    <mergeCell ref="P302:P303"/>
    <mergeCell ref="Q302:Q303"/>
    <mergeCell ref="S302:S303"/>
    <mergeCell ref="O280:O281"/>
    <mergeCell ref="P280:P281"/>
    <mergeCell ref="Q280:Q281"/>
    <mergeCell ref="S280:S281"/>
    <mergeCell ref="O295:O296"/>
    <mergeCell ref="P295:P296"/>
    <mergeCell ref="Q295:Q296"/>
    <mergeCell ref="S295:S296"/>
    <mergeCell ref="O252:O253"/>
    <mergeCell ref="P252:P253"/>
    <mergeCell ref="Q252:Q253"/>
    <mergeCell ref="S252:S253"/>
    <mergeCell ref="O267:O268"/>
    <mergeCell ref="P267:P268"/>
    <mergeCell ref="Q267:Q268"/>
    <mergeCell ref="S267:S268"/>
    <mergeCell ref="O225:O226"/>
    <mergeCell ref="P225:P226"/>
    <mergeCell ref="Q225:Q226"/>
    <mergeCell ref="S225:S226"/>
    <mergeCell ref="O246:O247"/>
    <mergeCell ref="P246:P247"/>
    <mergeCell ref="Q246:Q247"/>
    <mergeCell ref="S246:S247"/>
    <mergeCell ref="O118:O119"/>
    <mergeCell ref="P118:P119"/>
    <mergeCell ref="Q118:Q119"/>
    <mergeCell ref="S118:S119"/>
    <mergeCell ref="O141:O142"/>
    <mergeCell ref="P141:P142"/>
    <mergeCell ref="Q141:Q142"/>
    <mergeCell ref="S141:S142"/>
    <mergeCell ref="O68:O69"/>
    <mergeCell ref="P68:P69"/>
    <mergeCell ref="Q68:Q69"/>
    <mergeCell ref="S68:S69"/>
    <mergeCell ref="O113:O114"/>
    <mergeCell ref="P113:P114"/>
    <mergeCell ref="Q113:Q114"/>
    <mergeCell ref="S113:S114"/>
    <mergeCell ref="O30:O31"/>
    <mergeCell ref="P30:P31"/>
    <mergeCell ref="Q30:Q31"/>
    <mergeCell ref="S30:S31"/>
    <mergeCell ref="O46:O47"/>
    <mergeCell ref="P46:P47"/>
    <mergeCell ref="Q46:Q47"/>
    <mergeCell ref="S46:S47"/>
    <mergeCell ref="P7:P8"/>
    <mergeCell ref="Q7:Q8"/>
    <mergeCell ref="O7:O8"/>
    <mergeCell ref="S7:S8"/>
    <mergeCell ref="L318:L319"/>
    <mergeCell ref="M318:M319"/>
    <mergeCell ref="A348:A349"/>
    <mergeCell ref="C348:C349"/>
    <mergeCell ref="D348:D349"/>
    <mergeCell ref="E348:E349"/>
    <mergeCell ref="F348:F349"/>
    <mergeCell ref="A323:A324"/>
    <mergeCell ref="C323:C324"/>
    <mergeCell ref="D323:D324"/>
    <mergeCell ref="E323:E324"/>
    <mergeCell ref="F323:F324"/>
    <mergeCell ref="G348:G349"/>
    <mergeCell ref="H348:H349"/>
    <mergeCell ref="I348:I349"/>
    <mergeCell ref="J348:J349"/>
    <mergeCell ref="L348:L349"/>
    <mergeCell ref="M348:M349"/>
    <mergeCell ref="H323:H324"/>
    <mergeCell ref="I323:I324"/>
    <mergeCell ref="J323:J324"/>
    <mergeCell ref="L323:L324"/>
    <mergeCell ref="M323:M324"/>
    <mergeCell ref="G323:G324"/>
    <mergeCell ref="A318:A319"/>
    <mergeCell ref="C318:C319"/>
    <mergeCell ref="D318:D319"/>
    <mergeCell ref="E318:E319"/>
    <mergeCell ref="F318:F319"/>
    <mergeCell ref="G318:G319"/>
    <mergeCell ref="H318:H319"/>
    <mergeCell ref="I318:I319"/>
    <mergeCell ref="J318:J319"/>
    <mergeCell ref="G302:G303"/>
    <mergeCell ref="H302:H303"/>
    <mergeCell ref="I302:I303"/>
    <mergeCell ref="J302:J303"/>
    <mergeCell ref="L302:L303"/>
    <mergeCell ref="M302:M303"/>
    <mergeCell ref="H295:H296"/>
    <mergeCell ref="I295:I296"/>
    <mergeCell ref="J295:J296"/>
    <mergeCell ref="L295:L296"/>
    <mergeCell ref="M295:M296"/>
    <mergeCell ref="G295:G296"/>
    <mergeCell ref="A302:A303"/>
    <mergeCell ref="C302:C303"/>
    <mergeCell ref="D302:D303"/>
    <mergeCell ref="E302:E303"/>
    <mergeCell ref="F302:F303"/>
    <mergeCell ref="A295:A296"/>
    <mergeCell ref="C295:C296"/>
    <mergeCell ref="D295:D296"/>
    <mergeCell ref="E295:E296"/>
    <mergeCell ref="F295:F296"/>
    <mergeCell ref="G280:G281"/>
    <mergeCell ref="H280:H281"/>
    <mergeCell ref="I280:I281"/>
    <mergeCell ref="J280:J281"/>
    <mergeCell ref="L280:L281"/>
    <mergeCell ref="M280:M281"/>
    <mergeCell ref="H267:H268"/>
    <mergeCell ref="I267:I268"/>
    <mergeCell ref="J267:J268"/>
    <mergeCell ref="L267:L268"/>
    <mergeCell ref="M267:M268"/>
    <mergeCell ref="G267:G268"/>
    <mergeCell ref="A280:A281"/>
    <mergeCell ref="C280:C281"/>
    <mergeCell ref="D280:D281"/>
    <mergeCell ref="E280:E281"/>
    <mergeCell ref="F280:F281"/>
    <mergeCell ref="A267:A268"/>
    <mergeCell ref="C267:C268"/>
    <mergeCell ref="D267:D268"/>
    <mergeCell ref="E267:E268"/>
    <mergeCell ref="F267:F268"/>
    <mergeCell ref="G252:G253"/>
    <mergeCell ref="H252:H253"/>
    <mergeCell ref="I252:I253"/>
    <mergeCell ref="J252:J253"/>
    <mergeCell ref="L252:L253"/>
    <mergeCell ref="M252:M253"/>
    <mergeCell ref="H246:H247"/>
    <mergeCell ref="I246:I247"/>
    <mergeCell ref="J246:J247"/>
    <mergeCell ref="L246:L247"/>
    <mergeCell ref="M246:M247"/>
    <mergeCell ref="G246:G247"/>
    <mergeCell ref="A252:A253"/>
    <mergeCell ref="C252:C253"/>
    <mergeCell ref="D252:D253"/>
    <mergeCell ref="E252:E253"/>
    <mergeCell ref="F252:F253"/>
    <mergeCell ref="A246:A247"/>
    <mergeCell ref="C246:C247"/>
    <mergeCell ref="D246:D247"/>
    <mergeCell ref="E246:E247"/>
    <mergeCell ref="F246:F247"/>
    <mergeCell ref="G225:G226"/>
    <mergeCell ref="H225:H226"/>
    <mergeCell ref="I225:I226"/>
    <mergeCell ref="J225:J226"/>
    <mergeCell ref="L225:L226"/>
    <mergeCell ref="M225:M226"/>
    <mergeCell ref="H141:H142"/>
    <mergeCell ref="I141:I142"/>
    <mergeCell ref="J141:J142"/>
    <mergeCell ref="L141:L142"/>
    <mergeCell ref="M141:M142"/>
    <mergeCell ref="G141:G142"/>
    <mergeCell ref="A225:A226"/>
    <mergeCell ref="C225:C226"/>
    <mergeCell ref="D225:D226"/>
    <mergeCell ref="E225:E226"/>
    <mergeCell ref="F225:F226"/>
    <mergeCell ref="A141:A142"/>
    <mergeCell ref="C141:C142"/>
    <mergeCell ref="D141:D142"/>
    <mergeCell ref="E141:E142"/>
    <mergeCell ref="F141:F142"/>
    <mergeCell ref="G118:G119"/>
    <mergeCell ref="H118:H119"/>
    <mergeCell ref="I118:I119"/>
    <mergeCell ref="J118:J119"/>
    <mergeCell ref="L118:L119"/>
    <mergeCell ref="M118:M119"/>
    <mergeCell ref="H113:H114"/>
    <mergeCell ref="I113:I114"/>
    <mergeCell ref="J113:J114"/>
    <mergeCell ref="L113:L114"/>
    <mergeCell ref="M113:M114"/>
    <mergeCell ref="G113:G114"/>
    <mergeCell ref="A118:A119"/>
    <mergeCell ref="C118:C119"/>
    <mergeCell ref="D118:D119"/>
    <mergeCell ref="E118:E119"/>
    <mergeCell ref="F118:F119"/>
    <mergeCell ref="A113:A114"/>
    <mergeCell ref="C113:C114"/>
    <mergeCell ref="D113:D114"/>
    <mergeCell ref="E113:E114"/>
    <mergeCell ref="F113:F114"/>
    <mergeCell ref="G68:G69"/>
    <mergeCell ref="H68:H69"/>
    <mergeCell ref="I68:I69"/>
    <mergeCell ref="J68:J69"/>
    <mergeCell ref="L68:L69"/>
    <mergeCell ref="M68:M69"/>
    <mergeCell ref="H46:H47"/>
    <mergeCell ref="I46:I47"/>
    <mergeCell ref="J46:J47"/>
    <mergeCell ref="L46:L47"/>
    <mergeCell ref="M46:M47"/>
    <mergeCell ref="G46:G47"/>
    <mergeCell ref="A68:A69"/>
    <mergeCell ref="C68:C69"/>
    <mergeCell ref="D68:D69"/>
    <mergeCell ref="E68:E69"/>
    <mergeCell ref="F68:F69"/>
    <mergeCell ref="A46:A47"/>
    <mergeCell ref="C46:C47"/>
    <mergeCell ref="D46:D47"/>
    <mergeCell ref="E46:E47"/>
    <mergeCell ref="F46:F47"/>
    <mergeCell ref="G30:G31"/>
    <mergeCell ref="H30:H31"/>
    <mergeCell ref="I30:I31"/>
    <mergeCell ref="J30:J31"/>
    <mergeCell ref="L30:L31"/>
    <mergeCell ref="M30:M31"/>
    <mergeCell ref="H7:H8"/>
    <mergeCell ref="I7:I8"/>
    <mergeCell ref="J7:J8"/>
    <mergeCell ref="L7:L8"/>
    <mergeCell ref="M7:M8"/>
    <mergeCell ref="G7:G8"/>
    <mergeCell ref="A30:A31"/>
    <mergeCell ref="C30:C31"/>
    <mergeCell ref="D30:D31"/>
    <mergeCell ref="E30:E31"/>
    <mergeCell ref="F30:F31"/>
    <mergeCell ref="A7:A8"/>
    <mergeCell ref="C7:C8"/>
    <mergeCell ref="D7:D8"/>
    <mergeCell ref="E7:E8"/>
    <mergeCell ref="F7:F8"/>
    <mergeCell ref="T252:T253"/>
    <mergeCell ref="T267:T268"/>
    <mergeCell ref="T280:T281"/>
    <mergeCell ref="T295:T296"/>
    <mergeCell ref="T302:T303"/>
    <mergeCell ref="T318:T319"/>
    <mergeCell ref="T348:T349"/>
    <mergeCell ref="T323:T324"/>
    <mergeCell ref="T7:T8"/>
    <mergeCell ref="T30:T31"/>
    <mergeCell ref="T46:T47"/>
    <mergeCell ref="T68:T69"/>
    <mergeCell ref="T113:T114"/>
    <mergeCell ref="T118:T119"/>
    <mergeCell ref="T141:T142"/>
    <mergeCell ref="T225:T226"/>
    <mergeCell ref="T246:T247"/>
  </mergeCells>
  <phoneticPr fontId="1" type="noConversion"/>
  <printOptions horizontalCentered="1"/>
  <pageMargins left="0" right="0" top="0" bottom="0" header="0.31496062992125984" footer="0"/>
  <pageSetup paperSize="8" scale="97" fitToHeight="0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F800-F38C-4055-A61F-52EA535804EC}">
  <sheetPr>
    <pageSetUpPr fitToPage="1"/>
  </sheetPr>
  <dimension ref="A2:O368"/>
  <sheetViews>
    <sheetView tabSelected="1" zoomScaleNormal="100" zoomScaleSheetLayoutView="100" workbookViewId="0">
      <selection activeCell="P9" sqref="P9"/>
    </sheetView>
  </sheetViews>
  <sheetFormatPr defaultColWidth="9.21875" defaultRowHeight="13.2" x14ac:dyDescent="0.25"/>
  <cols>
    <col min="1" max="1" width="7.21875" style="1" customWidth="1"/>
    <col min="2" max="2" width="3.21875" style="2" bestFit="1" customWidth="1"/>
    <col min="3" max="3" width="39.77734375" style="3" bestFit="1" customWidth="1"/>
    <col min="4" max="4" width="45.21875" style="3" bestFit="1" customWidth="1"/>
    <col min="5" max="5" width="19.44140625" style="4" bestFit="1" customWidth="1"/>
    <col min="6" max="6" width="18.21875" style="4" customWidth="1"/>
    <col min="7" max="7" width="15.44140625" style="5" bestFit="1" customWidth="1"/>
    <col min="8" max="9" width="10.77734375" style="6" customWidth="1"/>
    <col min="10" max="10" width="8.21875" style="7" customWidth="1"/>
    <col min="11" max="11" width="2" customWidth="1"/>
    <col min="12" max="13" width="12.21875" style="8" hidden="1" customWidth="1"/>
    <col min="14" max="16384" width="9.21875" style="3"/>
  </cols>
  <sheetData>
    <row r="2" spans="1:13" x14ac:dyDescent="0.25">
      <c r="D2" s="69"/>
    </row>
    <row r="3" spans="1:13" x14ac:dyDescent="0.25">
      <c r="D3" s="70"/>
    </row>
    <row r="4" spans="1:13" x14ac:dyDescent="0.25">
      <c r="D4" s="71"/>
    </row>
    <row r="7" spans="1:13" ht="19.5" customHeight="1" x14ac:dyDescent="0.25">
      <c r="A7" s="123" t="s">
        <v>569</v>
      </c>
      <c r="B7" s="9"/>
      <c r="C7" s="125" t="s">
        <v>0</v>
      </c>
      <c r="D7" s="125" t="s">
        <v>1</v>
      </c>
      <c r="E7" s="125" t="s">
        <v>2</v>
      </c>
      <c r="F7" s="125" t="s">
        <v>3</v>
      </c>
      <c r="G7" s="127" t="s">
        <v>4</v>
      </c>
      <c r="H7" s="128" t="s">
        <v>456</v>
      </c>
      <c r="I7" s="130" t="s">
        <v>457</v>
      </c>
      <c r="J7" s="128" t="s">
        <v>5</v>
      </c>
      <c r="L7" s="133" t="s">
        <v>882</v>
      </c>
      <c r="M7" s="133" t="s">
        <v>443</v>
      </c>
    </row>
    <row r="8" spans="1:13" ht="13.95" customHeight="1" thickBot="1" x14ac:dyDescent="0.3">
      <c r="A8" s="124"/>
      <c r="B8" s="10"/>
      <c r="C8" s="126"/>
      <c r="D8" s="126"/>
      <c r="E8" s="126"/>
      <c r="F8" s="126"/>
      <c r="G8" s="126"/>
      <c r="H8" s="129"/>
      <c r="I8" s="131"/>
      <c r="J8" s="132"/>
      <c r="L8" s="134"/>
      <c r="M8" s="134"/>
    </row>
    <row r="9" spans="1:13" ht="13.8" thickTop="1" x14ac:dyDescent="0.25">
      <c r="A9" s="21" t="s">
        <v>6</v>
      </c>
      <c r="B9" s="11" t="s">
        <v>7</v>
      </c>
      <c r="C9" s="12" t="s">
        <v>720</v>
      </c>
      <c r="D9" s="74" t="s">
        <v>8</v>
      </c>
      <c r="E9" s="75" t="s">
        <v>9</v>
      </c>
      <c r="F9" s="13" t="s">
        <v>10</v>
      </c>
      <c r="G9" s="14">
        <v>32912</v>
      </c>
      <c r="H9" s="22">
        <v>588</v>
      </c>
      <c r="I9" s="25">
        <v>588</v>
      </c>
      <c r="J9" s="23">
        <f>I9-H9</f>
        <v>0</v>
      </c>
      <c r="L9" s="15">
        <f>I9/1.12/1.25</f>
        <v>420</v>
      </c>
      <c r="M9" s="15">
        <f>L9/SUBSTITUTE(F9,"ks","")*100</f>
        <v>420</v>
      </c>
    </row>
    <row r="10" spans="1:13" x14ac:dyDescent="0.25">
      <c r="A10" s="76" t="s">
        <v>11</v>
      </c>
      <c r="B10" s="77" t="s">
        <v>7</v>
      </c>
      <c r="C10" s="74" t="s">
        <v>720</v>
      </c>
      <c r="D10" s="74" t="s">
        <v>8</v>
      </c>
      <c r="E10" s="75" t="s">
        <v>9</v>
      </c>
      <c r="F10" s="75" t="s">
        <v>12</v>
      </c>
      <c r="G10" s="73">
        <v>32902</v>
      </c>
      <c r="H10" s="22">
        <v>44.08</v>
      </c>
      <c r="I10" s="25">
        <v>44.08</v>
      </c>
      <c r="J10" s="24">
        <f t="shared" ref="J10:J28" si="0">I10-H10</f>
        <v>0</v>
      </c>
      <c r="L10" s="15">
        <f t="shared" ref="L10:L28" si="1">I10/1.12/1.25</f>
        <v>31.485714285714284</v>
      </c>
      <c r="M10" s="15">
        <f t="shared" ref="M10:M104" si="2">L10/SUBSTITUTE(F10,"ks","")*100</f>
        <v>629.71428571428567</v>
      </c>
    </row>
    <row r="11" spans="1:13" x14ac:dyDescent="0.25">
      <c r="A11" s="21" t="s">
        <v>13</v>
      </c>
      <c r="B11" s="11" t="s">
        <v>7</v>
      </c>
      <c r="C11" s="12" t="s">
        <v>720</v>
      </c>
      <c r="D11" s="74" t="s">
        <v>8</v>
      </c>
      <c r="E11" s="13" t="s">
        <v>14</v>
      </c>
      <c r="F11" s="13" t="s">
        <v>15</v>
      </c>
      <c r="G11" s="14">
        <v>32913</v>
      </c>
      <c r="H11" s="22">
        <v>542.5</v>
      </c>
      <c r="I11" s="25">
        <v>542.5</v>
      </c>
      <c r="J11" s="24">
        <f t="shared" si="0"/>
        <v>0</v>
      </c>
      <c r="L11" s="15">
        <f t="shared" si="1"/>
        <v>387.49999999999994</v>
      </c>
      <c r="M11" s="15">
        <f t="shared" si="2"/>
        <v>774.99999999999989</v>
      </c>
    </row>
    <row r="12" spans="1:13" x14ac:dyDescent="0.25">
      <c r="A12" s="21" t="s">
        <v>16</v>
      </c>
      <c r="B12" s="11" t="s">
        <v>7</v>
      </c>
      <c r="C12" s="12" t="s">
        <v>720</v>
      </c>
      <c r="D12" s="74" t="s">
        <v>8</v>
      </c>
      <c r="E12" s="13" t="s">
        <v>14</v>
      </c>
      <c r="F12" s="13" t="s">
        <v>12</v>
      </c>
      <c r="G12" s="14">
        <v>32903</v>
      </c>
      <c r="H12" s="22">
        <v>73.5</v>
      </c>
      <c r="I12" s="25">
        <v>73.5</v>
      </c>
      <c r="J12" s="24">
        <f t="shared" si="0"/>
        <v>0</v>
      </c>
      <c r="L12" s="15">
        <f t="shared" si="1"/>
        <v>52.5</v>
      </c>
      <c r="M12" s="15">
        <f t="shared" si="2"/>
        <v>1050</v>
      </c>
    </row>
    <row r="13" spans="1:13" x14ac:dyDescent="0.25">
      <c r="A13" s="21" t="s">
        <v>17</v>
      </c>
      <c r="B13" s="11" t="s">
        <v>7</v>
      </c>
      <c r="C13" s="12" t="s">
        <v>720</v>
      </c>
      <c r="D13" s="74" t="s">
        <v>8</v>
      </c>
      <c r="E13" s="13" t="s">
        <v>18</v>
      </c>
      <c r="F13" s="13" t="s">
        <v>15</v>
      </c>
      <c r="G13" s="14">
        <v>32914</v>
      </c>
      <c r="H13" s="22">
        <v>854</v>
      </c>
      <c r="I13" s="25">
        <v>854</v>
      </c>
      <c r="J13" s="24">
        <f t="shared" si="0"/>
        <v>0</v>
      </c>
      <c r="L13" s="15">
        <f t="shared" si="1"/>
        <v>609.99999999999989</v>
      </c>
      <c r="M13" s="15">
        <f t="shared" si="2"/>
        <v>1219.9999999999998</v>
      </c>
    </row>
    <row r="14" spans="1:13" x14ac:dyDescent="0.25">
      <c r="A14" s="21" t="s">
        <v>19</v>
      </c>
      <c r="B14" s="11" t="s">
        <v>20</v>
      </c>
      <c r="C14" s="12" t="s">
        <v>720</v>
      </c>
      <c r="D14" s="74" t="s">
        <v>8</v>
      </c>
      <c r="E14" s="13" t="s">
        <v>21</v>
      </c>
      <c r="F14" s="13" t="s">
        <v>15</v>
      </c>
      <c r="G14" s="14">
        <v>32915</v>
      </c>
      <c r="H14" s="22">
        <v>1064</v>
      </c>
      <c r="I14" s="25">
        <v>1064</v>
      </c>
      <c r="J14" s="24">
        <f t="shared" si="0"/>
        <v>0</v>
      </c>
      <c r="L14" s="15">
        <f t="shared" si="1"/>
        <v>759.99999999999989</v>
      </c>
      <c r="M14" s="15">
        <f t="shared" si="2"/>
        <v>1519.9999999999998</v>
      </c>
    </row>
    <row r="15" spans="1:13" x14ac:dyDescent="0.25">
      <c r="A15" s="21" t="s">
        <v>22</v>
      </c>
      <c r="B15" s="11" t="s">
        <v>7</v>
      </c>
      <c r="C15" s="12" t="s">
        <v>720</v>
      </c>
      <c r="D15" s="74" t="s">
        <v>8</v>
      </c>
      <c r="E15" s="13" t="s">
        <v>23</v>
      </c>
      <c r="F15" s="13" t="s">
        <v>15</v>
      </c>
      <c r="G15" s="14">
        <v>32916</v>
      </c>
      <c r="H15" s="22">
        <v>1239</v>
      </c>
      <c r="I15" s="25">
        <v>1239</v>
      </c>
      <c r="J15" s="24">
        <f t="shared" si="0"/>
        <v>0</v>
      </c>
      <c r="L15" s="15">
        <f t="shared" si="1"/>
        <v>885</v>
      </c>
      <c r="M15" s="15">
        <f t="shared" si="2"/>
        <v>1770</v>
      </c>
    </row>
    <row r="16" spans="1:13" x14ac:dyDescent="0.25">
      <c r="A16" s="21" t="s">
        <v>24</v>
      </c>
      <c r="B16" s="11" t="s">
        <v>7</v>
      </c>
      <c r="C16" s="12" t="s">
        <v>720</v>
      </c>
      <c r="D16" s="74" t="s">
        <v>8</v>
      </c>
      <c r="E16" s="13" t="s">
        <v>25</v>
      </c>
      <c r="F16" s="13" t="s">
        <v>15</v>
      </c>
      <c r="G16" s="14">
        <v>32917</v>
      </c>
      <c r="H16" s="22">
        <v>1578</v>
      </c>
      <c r="I16" s="25">
        <v>1578</v>
      </c>
      <c r="J16" s="24">
        <f t="shared" si="0"/>
        <v>0</v>
      </c>
      <c r="L16" s="15">
        <f t="shared" si="1"/>
        <v>1127.1428571428571</v>
      </c>
      <c r="M16" s="15">
        <f t="shared" si="2"/>
        <v>2254.2857142857142</v>
      </c>
    </row>
    <row r="17" spans="1:13" x14ac:dyDescent="0.25">
      <c r="A17" s="21" t="s">
        <v>26</v>
      </c>
      <c r="B17" s="11" t="s">
        <v>7</v>
      </c>
      <c r="C17" s="12" t="s">
        <v>27</v>
      </c>
      <c r="D17" s="16" t="s">
        <v>28</v>
      </c>
      <c r="E17" s="13" t="s">
        <v>9</v>
      </c>
      <c r="F17" s="13" t="s">
        <v>12</v>
      </c>
      <c r="G17" s="14">
        <v>13099</v>
      </c>
      <c r="H17" s="22">
        <v>44.08</v>
      </c>
      <c r="I17" s="25">
        <v>44.08</v>
      </c>
      <c r="J17" s="24">
        <f t="shared" si="0"/>
        <v>0</v>
      </c>
      <c r="L17" s="15">
        <f t="shared" si="1"/>
        <v>31.485714285714284</v>
      </c>
      <c r="M17" s="15">
        <f t="shared" si="2"/>
        <v>629.71428571428567</v>
      </c>
    </row>
    <row r="18" spans="1:13" x14ac:dyDescent="0.25">
      <c r="A18" s="21" t="s">
        <v>29</v>
      </c>
      <c r="B18" s="11" t="s">
        <v>7</v>
      </c>
      <c r="C18" s="12" t="s">
        <v>27</v>
      </c>
      <c r="D18" s="16" t="s">
        <v>28</v>
      </c>
      <c r="E18" s="13" t="s">
        <v>30</v>
      </c>
      <c r="F18" s="13" t="s">
        <v>12</v>
      </c>
      <c r="G18" s="14">
        <v>13100</v>
      </c>
      <c r="H18" s="22">
        <v>100.8</v>
      </c>
      <c r="I18" s="25">
        <v>100.8</v>
      </c>
      <c r="J18" s="24">
        <f t="shared" si="0"/>
        <v>0</v>
      </c>
      <c r="L18" s="15">
        <f t="shared" si="1"/>
        <v>71.999999999999986</v>
      </c>
      <c r="M18" s="15">
        <f t="shared" si="2"/>
        <v>1439.9999999999998</v>
      </c>
    </row>
    <row r="19" spans="1:13" x14ac:dyDescent="0.25">
      <c r="A19" s="21" t="s">
        <v>31</v>
      </c>
      <c r="B19" s="11" t="s">
        <v>7</v>
      </c>
      <c r="C19" s="12" t="s">
        <v>27</v>
      </c>
      <c r="D19" s="16" t="s">
        <v>28</v>
      </c>
      <c r="E19" s="13" t="s">
        <v>18</v>
      </c>
      <c r="F19" s="13" t="s">
        <v>32</v>
      </c>
      <c r="G19" s="14">
        <v>13103</v>
      </c>
      <c r="H19" s="22">
        <v>944.98</v>
      </c>
      <c r="I19" s="25">
        <v>944.98</v>
      </c>
      <c r="J19" s="24">
        <f t="shared" si="0"/>
        <v>0</v>
      </c>
      <c r="L19" s="15">
        <f t="shared" si="1"/>
        <v>674.98571428571427</v>
      </c>
      <c r="M19" s="15">
        <f t="shared" si="2"/>
        <v>2699.9428571428571</v>
      </c>
    </row>
    <row r="20" spans="1:13" x14ac:dyDescent="0.25">
      <c r="A20" s="21" t="s">
        <v>33</v>
      </c>
      <c r="B20" s="11" t="s">
        <v>7</v>
      </c>
      <c r="C20" s="12" t="s">
        <v>27</v>
      </c>
      <c r="D20" s="16" t="s">
        <v>28</v>
      </c>
      <c r="E20" s="13" t="s">
        <v>21</v>
      </c>
      <c r="F20" s="13" t="s">
        <v>32</v>
      </c>
      <c r="G20" s="14">
        <v>13104</v>
      </c>
      <c r="H20" s="22">
        <v>1260</v>
      </c>
      <c r="I20" s="25">
        <v>1260</v>
      </c>
      <c r="J20" s="24">
        <f t="shared" si="0"/>
        <v>0</v>
      </c>
      <c r="L20" s="15">
        <f t="shared" si="1"/>
        <v>900</v>
      </c>
      <c r="M20" s="15">
        <f t="shared" si="2"/>
        <v>3600</v>
      </c>
    </row>
    <row r="21" spans="1:13" x14ac:dyDescent="0.25">
      <c r="A21" s="21" t="s">
        <v>34</v>
      </c>
      <c r="B21" s="11" t="s">
        <v>7</v>
      </c>
      <c r="C21" s="12" t="s">
        <v>27</v>
      </c>
      <c r="D21" s="16" t="s">
        <v>28</v>
      </c>
      <c r="E21" s="13" t="s">
        <v>23</v>
      </c>
      <c r="F21" s="13" t="s">
        <v>32</v>
      </c>
      <c r="G21" s="14">
        <v>13105</v>
      </c>
      <c r="H21" s="22">
        <v>1575</v>
      </c>
      <c r="I21" s="25">
        <v>1575</v>
      </c>
      <c r="J21" s="24">
        <f t="shared" si="0"/>
        <v>0</v>
      </c>
      <c r="L21" s="15">
        <f t="shared" si="1"/>
        <v>1124.9999999999998</v>
      </c>
      <c r="M21" s="15">
        <f t="shared" si="2"/>
        <v>4499.9999999999991</v>
      </c>
    </row>
    <row r="22" spans="1:13" x14ac:dyDescent="0.25">
      <c r="A22" s="21" t="s">
        <v>808</v>
      </c>
      <c r="B22" s="11" t="s">
        <v>7</v>
      </c>
      <c r="C22" s="12" t="s">
        <v>850</v>
      </c>
      <c r="D22" s="16" t="s">
        <v>35</v>
      </c>
      <c r="E22" s="13" t="s">
        <v>494</v>
      </c>
      <c r="F22" s="13" t="s">
        <v>37</v>
      </c>
      <c r="G22" s="14">
        <v>138946</v>
      </c>
      <c r="H22" s="24">
        <v>79.569999999999993</v>
      </c>
      <c r="I22" s="91">
        <v>79.569999999999993</v>
      </c>
      <c r="J22" s="24">
        <f t="shared" si="0"/>
        <v>0</v>
      </c>
      <c r="L22" s="15">
        <f t="shared" si="1"/>
        <v>56.835714285714275</v>
      </c>
      <c r="M22" s="15">
        <f t="shared" si="2"/>
        <v>5683.5714285714275</v>
      </c>
    </row>
    <row r="23" spans="1:13" x14ac:dyDescent="0.25">
      <c r="A23" s="21" t="s">
        <v>807</v>
      </c>
      <c r="B23" s="11" t="s">
        <v>7</v>
      </c>
      <c r="C23" s="12" t="s">
        <v>850</v>
      </c>
      <c r="D23" s="16" t="s">
        <v>35</v>
      </c>
      <c r="E23" s="13" t="s">
        <v>495</v>
      </c>
      <c r="F23" s="13" t="s">
        <v>37</v>
      </c>
      <c r="G23" s="14">
        <v>138940</v>
      </c>
      <c r="H23" s="24">
        <v>151.34</v>
      </c>
      <c r="I23" s="91">
        <v>151.34</v>
      </c>
      <c r="J23" s="24">
        <f t="shared" si="0"/>
        <v>0</v>
      </c>
      <c r="L23" s="15">
        <f t="shared" si="1"/>
        <v>108.1</v>
      </c>
      <c r="M23" s="15">
        <f t="shared" si="2"/>
        <v>10810</v>
      </c>
    </row>
    <row r="24" spans="1:13" x14ac:dyDescent="0.25">
      <c r="A24" s="21" t="s">
        <v>806</v>
      </c>
      <c r="B24" s="11" t="s">
        <v>7</v>
      </c>
      <c r="C24" s="12" t="s">
        <v>850</v>
      </c>
      <c r="D24" s="16" t="s">
        <v>35</v>
      </c>
      <c r="E24" s="13" t="s">
        <v>36</v>
      </c>
      <c r="F24" s="13" t="s">
        <v>37</v>
      </c>
      <c r="G24" s="14">
        <v>138941</v>
      </c>
      <c r="H24" s="24">
        <v>151.34</v>
      </c>
      <c r="I24" s="91">
        <v>151.34</v>
      </c>
      <c r="J24" s="24">
        <f t="shared" si="0"/>
        <v>0</v>
      </c>
      <c r="L24" s="15">
        <f t="shared" si="1"/>
        <v>108.1</v>
      </c>
      <c r="M24" s="15">
        <f t="shared" si="2"/>
        <v>10810</v>
      </c>
    </row>
    <row r="25" spans="1:13" x14ac:dyDescent="0.25">
      <c r="A25" s="21" t="s">
        <v>805</v>
      </c>
      <c r="B25" s="11" t="s">
        <v>7</v>
      </c>
      <c r="C25" s="12" t="s">
        <v>850</v>
      </c>
      <c r="D25" s="16" t="s">
        <v>35</v>
      </c>
      <c r="E25" s="13" t="s">
        <v>38</v>
      </c>
      <c r="F25" s="13" t="s">
        <v>37</v>
      </c>
      <c r="G25" s="14">
        <v>138942</v>
      </c>
      <c r="H25" s="24">
        <v>262.92</v>
      </c>
      <c r="I25" s="91">
        <v>262.92</v>
      </c>
      <c r="J25" s="24">
        <f t="shared" si="0"/>
        <v>0</v>
      </c>
      <c r="L25" s="15">
        <f t="shared" si="1"/>
        <v>187.8</v>
      </c>
      <c r="M25" s="15">
        <f t="shared" si="2"/>
        <v>18780</v>
      </c>
    </row>
    <row r="26" spans="1:13" x14ac:dyDescent="0.25">
      <c r="A26" s="21" t="s">
        <v>804</v>
      </c>
      <c r="B26" s="11" t="s">
        <v>7</v>
      </c>
      <c r="C26" s="12" t="s">
        <v>850</v>
      </c>
      <c r="D26" s="16" t="s">
        <v>35</v>
      </c>
      <c r="E26" s="13" t="s">
        <v>39</v>
      </c>
      <c r="F26" s="13" t="s">
        <v>37</v>
      </c>
      <c r="G26" s="14">
        <v>138943</v>
      </c>
      <c r="H26" s="24">
        <v>392.28</v>
      </c>
      <c r="I26" s="91">
        <v>392.28</v>
      </c>
      <c r="J26" s="24">
        <f t="shared" si="0"/>
        <v>0</v>
      </c>
      <c r="L26" s="15">
        <f t="shared" si="1"/>
        <v>280.19999999999993</v>
      </c>
      <c r="M26" s="15">
        <f t="shared" si="2"/>
        <v>28019.999999999993</v>
      </c>
    </row>
    <row r="27" spans="1:13" x14ac:dyDescent="0.25">
      <c r="A27" s="21" t="s">
        <v>803</v>
      </c>
      <c r="B27" s="11" t="s">
        <v>7</v>
      </c>
      <c r="C27" s="12" t="s">
        <v>850</v>
      </c>
      <c r="D27" s="16" t="s">
        <v>35</v>
      </c>
      <c r="E27" s="13" t="s">
        <v>40</v>
      </c>
      <c r="F27" s="13" t="s">
        <v>37</v>
      </c>
      <c r="G27" s="14">
        <v>138944</v>
      </c>
      <c r="H27" s="24">
        <v>505.54</v>
      </c>
      <c r="I27" s="91">
        <v>505.54</v>
      </c>
      <c r="J27" s="24">
        <f t="shared" si="0"/>
        <v>0</v>
      </c>
      <c r="L27" s="15">
        <f t="shared" si="1"/>
        <v>361.1</v>
      </c>
      <c r="M27" s="15">
        <f t="shared" si="2"/>
        <v>36110</v>
      </c>
    </row>
    <row r="28" spans="1:13" x14ac:dyDescent="0.25">
      <c r="A28" s="21" t="s">
        <v>802</v>
      </c>
      <c r="B28" s="11" t="s">
        <v>7</v>
      </c>
      <c r="C28" s="12" t="s">
        <v>850</v>
      </c>
      <c r="D28" s="16" t="s">
        <v>35</v>
      </c>
      <c r="E28" s="13" t="s">
        <v>41</v>
      </c>
      <c r="F28" s="13" t="s">
        <v>37</v>
      </c>
      <c r="G28" s="14">
        <v>138945</v>
      </c>
      <c r="H28" s="24">
        <v>738.36</v>
      </c>
      <c r="I28" s="91">
        <v>738.36</v>
      </c>
      <c r="J28" s="24">
        <f t="shared" si="0"/>
        <v>0</v>
      </c>
      <c r="L28" s="15">
        <f t="shared" si="1"/>
        <v>527.4</v>
      </c>
      <c r="M28" s="15">
        <f t="shared" si="2"/>
        <v>52740</v>
      </c>
    </row>
    <row r="29" spans="1:13" ht="18" customHeight="1" x14ac:dyDescent="0.2">
      <c r="G29" s="17"/>
      <c r="K29" s="3"/>
    </row>
    <row r="30" spans="1:13" ht="10.199999999999999" customHeight="1" x14ac:dyDescent="0.25">
      <c r="A30" s="123" t="s">
        <v>569</v>
      </c>
      <c r="B30" s="9"/>
      <c r="C30" s="125" t="s">
        <v>0</v>
      </c>
      <c r="D30" s="125" t="s">
        <v>1</v>
      </c>
      <c r="E30" s="125" t="s">
        <v>42</v>
      </c>
      <c r="F30" s="125" t="s">
        <v>3</v>
      </c>
      <c r="G30" s="127" t="s">
        <v>4</v>
      </c>
      <c r="H30" s="128" t="s">
        <v>456</v>
      </c>
      <c r="I30" s="130" t="s">
        <v>457</v>
      </c>
      <c r="J30" s="128" t="s">
        <v>5</v>
      </c>
      <c r="L30" s="133" t="s">
        <v>882</v>
      </c>
      <c r="M30" s="133" t="s">
        <v>444</v>
      </c>
    </row>
    <row r="31" spans="1:13" ht="12" customHeight="1" thickBot="1" x14ac:dyDescent="0.3">
      <c r="A31" s="124"/>
      <c r="B31" s="10"/>
      <c r="C31" s="126"/>
      <c r="D31" s="126"/>
      <c r="E31" s="126"/>
      <c r="F31" s="126"/>
      <c r="G31" s="126"/>
      <c r="H31" s="129"/>
      <c r="I31" s="131"/>
      <c r="J31" s="132"/>
      <c r="L31" s="134"/>
      <c r="M31" s="134"/>
    </row>
    <row r="32" spans="1:13" ht="13.8" thickTop="1" x14ac:dyDescent="0.25">
      <c r="A32" s="76" t="s">
        <v>43</v>
      </c>
      <c r="B32" s="77" t="s">
        <v>7</v>
      </c>
      <c r="C32" s="18" t="s">
        <v>44</v>
      </c>
      <c r="D32" s="18" t="s">
        <v>45</v>
      </c>
      <c r="E32" s="75" t="s">
        <v>46</v>
      </c>
      <c r="F32" s="75" t="s">
        <v>47</v>
      </c>
      <c r="G32" s="73">
        <v>13620</v>
      </c>
      <c r="H32" s="22">
        <v>0.97</v>
      </c>
      <c r="I32" s="25">
        <v>0.98</v>
      </c>
      <c r="J32" s="24">
        <f t="shared" ref="J32:J42" si="3">I32-H32</f>
        <v>1.0000000000000009E-2</v>
      </c>
      <c r="L32" s="15">
        <f>I32/1.12/1.25</f>
        <v>0.7</v>
      </c>
      <c r="M32" s="15">
        <f t="shared" si="2"/>
        <v>35</v>
      </c>
    </row>
    <row r="33" spans="1:13" x14ac:dyDescent="0.25">
      <c r="A33" s="21" t="s">
        <v>48</v>
      </c>
      <c r="B33" s="11" t="s">
        <v>7</v>
      </c>
      <c r="C33" s="19" t="s">
        <v>44</v>
      </c>
      <c r="D33" s="18" t="s">
        <v>45</v>
      </c>
      <c r="E33" s="13" t="s">
        <v>46</v>
      </c>
      <c r="F33" s="13" t="s">
        <v>10</v>
      </c>
      <c r="G33" s="14">
        <v>13620</v>
      </c>
      <c r="H33" s="22">
        <v>48.7</v>
      </c>
      <c r="I33" s="25">
        <v>48.7</v>
      </c>
      <c r="J33" s="24">
        <f t="shared" si="3"/>
        <v>0</v>
      </c>
      <c r="L33" s="15">
        <f t="shared" ref="L33:L44" si="4">I33/1.12/1.25</f>
        <v>34.785714285714285</v>
      </c>
      <c r="M33" s="15">
        <f t="shared" si="2"/>
        <v>34.785714285714285</v>
      </c>
    </row>
    <row r="34" spans="1:13" x14ac:dyDescent="0.25">
      <c r="A34" s="21" t="s">
        <v>49</v>
      </c>
      <c r="B34" s="11" t="s">
        <v>7</v>
      </c>
      <c r="C34" s="19" t="s">
        <v>44</v>
      </c>
      <c r="D34" s="18" t="s">
        <v>45</v>
      </c>
      <c r="E34" s="13" t="s">
        <v>50</v>
      </c>
      <c r="F34" s="13" t="s">
        <v>47</v>
      </c>
      <c r="G34" s="14">
        <v>13621</v>
      </c>
      <c r="H34" s="22">
        <v>2.1800000000000002</v>
      </c>
      <c r="I34" s="25">
        <v>2.1800000000000002</v>
      </c>
      <c r="J34" s="24">
        <f t="shared" si="3"/>
        <v>0</v>
      </c>
      <c r="L34" s="15">
        <f t="shared" si="4"/>
        <v>1.5571428571428572</v>
      </c>
      <c r="M34" s="15">
        <f t="shared" si="2"/>
        <v>77.857142857142861</v>
      </c>
    </row>
    <row r="35" spans="1:13" x14ac:dyDescent="0.25">
      <c r="A35" s="21" t="s">
        <v>51</v>
      </c>
      <c r="B35" s="11" t="s">
        <v>7</v>
      </c>
      <c r="C35" s="19" t="s">
        <v>44</v>
      </c>
      <c r="D35" s="18" t="s">
        <v>45</v>
      </c>
      <c r="E35" s="13" t="s">
        <v>50</v>
      </c>
      <c r="F35" s="13" t="s">
        <v>10</v>
      </c>
      <c r="G35" s="14">
        <v>13621</v>
      </c>
      <c r="H35" s="22">
        <v>109.6</v>
      </c>
      <c r="I35" s="25">
        <v>109.6</v>
      </c>
      <c r="J35" s="24">
        <f t="shared" si="3"/>
        <v>0</v>
      </c>
      <c r="L35" s="15">
        <f t="shared" si="4"/>
        <v>78.285714285714278</v>
      </c>
      <c r="M35" s="15">
        <f t="shared" si="2"/>
        <v>78.285714285714278</v>
      </c>
    </row>
    <row r="36" spans="1:13" x14ac:dyDescent="0.25">
      <c r="A36" s="21" t="s">
        <v>52</v>
      </c>
      <c r="B36" s="11" t="s">
        <v>7</v>
      </c>
      <c r="C36" s="19" t="s">
        <v>44</v>
      </c>
      <c r="D36" s="18" t="s">
        <v>45</v>
      </c>
      <c r="E36" s="13" t="s">
        <v>53</v>
      </c>
      <c r="F36" s="13" t="s">
        <v>47</v>
      </c>
      <c r="G36" s="14">
        <v>13615</v>
      </c>
      <c r="H36" s="22">
        <v>2.63</v>
      </c>
      <c r="I36" s="25">
        <v>2.63</v>
      </c>
      <c r="J36" s="24">
        <f t="shared" si="3"/>
        <v>0</v>
      </c>
      <c r="L36" s="15">
        <f t="shared" si="4"/>
        <v>1.8785714285714286</v>
      </c>
      <c r="M36" s="15">
        <f t="shared" si="2"/>
        <v>93.928571428571431</v>
      </c>
    </row>
    <row r="37" spans="1:13" x14ac:dyDescent="0.25">
      <c r="A37" s="21" t="s">
        <v>54</v>
      </c>
      <c r="B37" s="11" t="s">
        <v>7</v>
      </c>
      <c r="C37" s="19" t="s">
        <v>44</v>
      </c>
      <c r="D37" s="18" t="s">
        <v>45</v>
      </c>
      <c r="E37" s="13" t="s">
        <v>53</v>
      </c>
      <c r="F37" s="13" t="s">
        <v>15</v>
      </c>
      <c r="G37" s="14">
        <v>13615</v>
      </c>
      <c r="H37" s="22">
        <v>65.75</v>
      </c>
      <c r="I37" s="25">
        <v>65.75</v>
      </c>
      <c r="J37" s="24">
        <f t="shared" si="3"/>
        <v>0</v>
      </c>
      <c r="L37" s="15">
        <f t="shared" si="4"/>
        <v>46.964285714285708</v>
      </c>
      <c r="M37" s="15">
        <f t="shared" si="2"/>
        <v>93.928571428571416</v>
      </c>
    </row>
    <row r="38" spans="1:13" x14ac:dyDescent="0.25">
      <c r="A38" s="21" t="s">
        <v>55</v>
      </c>
      <c r="B38" s="11" t="s">
        <v>7</v>
      </c>
      <c r="C38" s="19" t="s">
        <v>44</v>
      </c>
      <c r="D38" s="18" t="s">
        <v>45</v>
      </c>
      <c r="E38" s="13" t="s">
        <v>56</v>
      </c>
      <c r="F38" s="13" t="s">
        <v>47</v>
      </c>
      <c r="G38" s="14">
        <v>13622</v>
      </c>
      <c r="H38" s="22">
        <v>3.89</v>
      </c>
      <c r="I38" s="25">
        <v>3.89</v>
      </c>
      <c r="J38" s="24">
        <f t="shared" si="3"/>
        <v>0</v>
      </c>
      <c r="L38" s="15">
        <f t="shared" si="4"/>
        <v>2.7785714285714285</v>
      </c>
      <c r="M38" s="15">
        <f t="shared" si="2"/>
        <v>138.92857142857142</v>
      </c>
    </row>
    <row r="39" spans="1:13" x14ac:dyDescent="0.25">
      <c r="A39" s="21" t="s">
        <v>57</v>
      </c>
      <c r="B39" s="11" t="s">
        <v>7</v>
      </c>
      <c r="C39" s="19" t="s">
        <v>44</v>
      </c>
      <c r="D39" s="18" t="s">
        <v>45</v>
      </c>
      <c r="E39" s="13" t="s">
        <v>56</v>
      </c>
      <c r="F39" s="13" t="s">
        <v>10</v>
      </c>
      <c r="G39" s="14">
        <v>13622</v>
      </c>
      <c r="H39" s="22">
        <v>194.88</v>
      </c>
      <c r="I39" s="25">
        <v>194.88</v>
      </c>
      <c r="J39" s="24">
        <f t="shared" si="3"/>
        <v>0</v>
      </c>
      <c r="L39" s="15">
        <f t="shared" si="4"/>
        <v>139.19999999999999</v>
      </c>
      <c r="M39" s="15">
        <f t="shared" si="2"/>
        <v>139.19999999999999</v>
      </c>
    </row>
    <row r="40" spans="1:13" x14ac:dyDescent="0.25">
      <c r="A40" s="21" t="s">
        <v>393</v>
      </c>
      <c r="B40" s="11" t="s">
        <v>7</v>
      </c>
      <c r="C40" s="19" t="s">
        <v>44</v>
      </c>
      <c r="D40" s="18" t="s">
        <v>45</v>
      </c>
      <c r="E40" s="13" t="s">
        <v>375</v>
      </c>
      <c r="F40" s="13" t="s">
        <v>10</v>
      </c>
      <c r="G40" s="14">
        <v>13623</v>
      </c>
      <c r="H40" s="22">
        <v>389.76</v>
      </c>
      <c r="I40" s="25">
        <v>389.76</v>
      </c>
      <c r="J40" s="23">
        <f t="shared" ref="J40" si="5">I40-H40</f>
        <v>0</v>
      </c>
      <c r="L40" s="15">
        <f t="shared" si="4"/>
        <v>278.39999999999998</v>
      </c>
      <c r="M40" s="15">
        <f t="shared" si="2"/>
        <v>278.39999999999998</v>
      </c>
    </row>
    <row r="41" spans="1:13" x14ac:dyDescent="0.25">
      <c r="A41" s="21" t="s">
        <v>58</v>
      </c>
      <c r="B41" s="11" t="s">
        <v>7</v>
      </c>
      <c r="C41" s="19" t="s">
        <v>721</v>
      </c>
      <c r="D41" s="18" t="s">
        <v>45</v>
      </c>
      <c r="E41" s="13" t="s">
        <v>46</v>
      </c>
      <c r="F41" s="13" t="s">
        <v>10</v>
      </c>
      <c r="G41" s="14" t="s">
        <v>59</v>
      </c>
      <c r="H41" s="78">
        <v>24.34</v>
      </c>
      <c r="I41" s="79">
        <v>24.34</v>
      </c>
      <c r="J41" s="24">
        <f t="shared" si="3"/>
        <v>0</v>
      </c>
      <c r="L41" s="15">
        <f t="shared" si="4"/>
        <v>17.385714285714283</v>
      </c>
      <c r="M41" s="15">
        <f t="shared" si="2"/>
        <v>17.385714285714283</v>
      </c>
    </row>
    <row r="42" spans="1:13" x14ac:dyDescent="0.25">
      <c r="A42" s="21" t="s">
        <v>60</v>
      </c>
      <c r="B42" s="11" t="s">
        <v>7</v>
      </c>
      <c r="C42" s="19" t="s">
        <v>721</v>
      </c>
      <c r="D42" s="18" t="s">
        <v>45</v>
      </c>
      <c r="E42" s="13" t="s">
        <v>50</v>
      </c>
      <c r="F42" s="13" t="s">
        <v>10</v>
      </c>
      <c r="G42" s="14">
        <v>18503</v>
      </c>
      <c r="H42" s="78">
        <v>54.79</v>
      </c>
      <c r="I42" s="79">
        <v>54.79</v>
      </c>
      <c r="J42" s="24">
        <f t="shared" si="3"/>
        <v>0</v>
      </c>
      <c r="L42" s="15">
        <f t="shared" si="4"/>
        <v>39.135714285714286</v>
      </c>
      <c r="M42" s="15">
        <f t="shared" si="2"/>
        <v>39.135714285714286</v>
      </c>
    </row>
    <row r="43" spans="1:13" x14ac:dyDescent="0.25">
      <c r="A43" s="21" t="s">
        <v>61</v>
      </c>
      <c r="B43" s="11" t="s">
        <v>7</v>
      </c>
      <c r="C43" s="19" t="s">
        <v>574</v>
      </c>
      <c r="D43" s="18" t="s">
        <v>45</v>
      </c>
      <c r="E43" s="13" t="s">
        <v>56</v>
      </c>
      <c r="F43" s="13" t="s">
        <v>10</v>
      </c>
      <c r="G43" s="14">
        <v>18506</v>
      </c>
      <c r="H43" s="78">
        <v>97.44</v>
      </c>
      <c r="I43" s="79">
        <v>97.44</v>
      </c>
      <c r="J43" s="24">
        <v>0</v>
      </c>
      <c r="L43" s="15">
        <v>69.599999999999994</v>
      </c>
      <c r="M43" s="15">
        <v>69.599999999999994</v>
      </c>
    </row>
    <row r="44" spans="1:13" x14ac:dyDescent="0.25">
      <c r="A44" s="21" t="s">
        <v>764</v>
      </c>
      <c r="B44" s="11" t="s">
        <v>7</v>
      </c>
      <c r="C44" s="19" t="s">
        <v>721</v>
      </c>
      <c r="D44" s="18" t="s">
        <v>45</v>
      </c>
      <c r="E44" s="13" t="s">
        <v>765</v>
      </c>
      <c r="F44" s="13" t="s">
        <v>10</v>
      </c>
      <c r="G44" s="14">
        <v>18524</v>
      </c>
      <c r="H44" s="78">
        <v>140.31</v>
      </c>
      <c r="I44" s="79">
        <v>140.31</v>
      </c>
      <c r="J44" s="24">
        <f>I44-H44</f>
        <v>0</v>
      </c>
      <c r="L44" s="15">
        <f t="shared" si="4"/>
        <v>100.22142857142856</v>
      </c>
      <c r="M44" s="15">
        <f t="shared" si="2"/>
        <v>100.22142857142855</v>
      </c>
    </row>
    <row r="45" spans="1:13" ht="18" customHeight="1" x14ac:dyDescent="0.2">
      <c r="G45" s="17"/>
      <c r="K45" s="3"/>
    </row>
    <row r="46" spans="1:13" ht="10.199999999999999" customHeight="1" x14ac:dyDescent="0.25">
      <c r="A46" s="123" t="s">
        <v>569</v>
      </c>
      <c r="B46" s="9"/>
      <c r="C46" s="125" t="s">
        <v>0</v>
      </c>
      <c r="D46" s="125" t="s">
        <v>1</v>
      </c>
      <c r="E46" s="125" t="s">
        <v>42</v>
      </c>
      <c r="F46" s="125" t="s">
        <v>3</v>
      </c>
      <c r="G46" s="127" t="s">
        <v>4</v>
      </c>
      <c r="H46" s="128" t="s">
        <v>458</v>
      </c>
      <c r="I46" s="130" t="s">
        <v>457</v>
      </c>
      <c r="J46" s="128" t="s">
        <v>5</v>
      </c>
      <c r="L46" s="133" t="s">
        <v>882</v>
      </c>
      <c r="M46" s="133" t="s">
        <v>444</v>
      </c>
    </row>
    <row r="47" spans="1:13" ht="12" customHeight="1" thickBot="1" x14ac:dyDescent="0.3">
      <c r="A47" s="124"/>
      <c r="B47" s="10"/>
      <c r="C47" s="126"/>
      <c r="D47" s="126"/>
      <c r="E47" s="126"/>
      <c r="F47" s="126"/>
      <c r="G47" s="126"/>
      <c r="H47" s="129"/>
      <c r="I47" s="131"/>
      <c r="J47" s="132"/>
      <c r="L47" s="134"/>
      <c r="M47" s="134"/>
    </row>
    <row r="48" spans="1:13" ht="13.8" thickTop="1" x14ac:dyDescent="0.25">
      <c r="A48" s="21" t="s">
        <v>62</v>
      </c>
      <c r="B48" s="11" t="s">
        <v>7</v>
      </c>
      <c r="C48" s="19" t="s">
        <v>63</v>
      </c>
      <c r="D48" s="19" t="s">
        <v>64</v>
      </c>
      <c r="E48" s="13" t="s">
        <v>46</v>
      </c>
      <c r="F48" s="13" t="s">
        <v>47</v>
      </c>
      <c r="G48" s="14">
        <v>12076</v>
      </c>
      <c r="H48" s="22">
        <v>0.97</v>
      </c>
      <c r="I48" s="25">
        <v>0.98</v>
      </c>
      <c r="J48" s="24">
        <f t="shared" ref="J48:J63" si="6">I48-H48</f>
        <v>1.0000000000000009E-2</v>
      </c>
      <c r="L48" s="15">
        <f>I48/1.12/1.25</f>
        <v>0.7</v>
      </c>
      <c r="M48" s="15">
        <f t="shared" si="2"/>
        <v>35</v>
      </c>
    </row>
    <row r="49" spans="1:13" x14ac:dyDescent="0.25">
      <c r="A49" s="21" t="s">
        <v>65</v>
      </c>
      <c r="B49" s="11" t="s">
        <v>7</v>
      </c>
      <c r="C49" s="19" t="s">
        <v>63</v>
      </c>
      <c r="D49" s="19" t="s">
        <v>64</v>
      </c>
      <c r="E49" s="13" t="s">
        <v>46</v>
      </c>
      <c r="F49" s="13" t="s">
        <v>66</v>
      </c>
      <c r="G49" s="14">
        <v>12076</v>
      </c>
      <c r="H49" s="22">
        <v>73.06</v>
      </c>
      <c r="I49" s="25">
        <v>73.06</v>
      </c>
      <c r="J49" s="24">
        <f t="shared" si="6"/>
        <v>0</v>
      </c>
      <c r="L49" s="15">
        <f t="shared" ref="L49:L66" si="7">I49/1.12/1.25</f>
        <v>52.185714285714276</v>
      </c>
      <c r="M49" s="15">
        <f t="shared" si="2"/>
        <v>34.790476190476184</v>
      </c>
    </row>
    <row r="50" spans="1:13" x14ac:dyDescent="0.25">
      <c r="A50" s="21" t="s">
        <v>67</v>
      </c>
      <c r="B50" s="11" t="s">
        <v>7</v>
      </c>
      <c r="C50" s="19" t="s">
        <v>63</v>
      </c>
      <c r="D50" s="19" t="s">
        <v>64</v>
      </c>
      <c r="E50" s="13" t="s">
        <v>68</v>
      </c>
      <c r="F50" s="13" t="s">
        <v>47</v>
      </c>
      <c r="G50" s="14">
        <v>12082</v>
      </c>
      <c r="H50" s="22">
        <v>2.1800000000000002</v>
      </c>
      <c r="I50" s="25">
        <v>2.1800000000000002</v>
      </c>
      <c r="J50" s="24">
        <f t="shared" si="6"/>
        <v>0</v>
      </c>
      <c r="L50" s="15">
        <f t="shared" si="7"/>
        <v>1.5571428571428572</v>
      </c>
      <c r="M50" s="15">
        <f t="shared" si="2"/>
        <v>77.857142857142861</v>
      </c>
    </row>
    <row r="51" spans="1:13" x14ac:dyDescent="0.25">
      <c r="A51" s="21" t="s">
        <v>69</v>
      </c>
      <c r="B51" s="11" t="s">
        <v>7</v>
      </c>
      <c r="C51" s="19" t="s">
        <v>63</v>
      </c>
      <c r="D51" s="19" t="s">
        <v>64</v>
      </c>
      <c r="E51" s="13" t="s">
        <v>50</v>
      </c>
      <c r="F51" s="13" t="s">
        <v>66</v>
      </c>
      <c r="G51" s="14">
        <v>12082</v>
      </c>
      <c r="H51" s="22">
        <v>164.41</v>
      </c>
      <c r="I51" s="25">
        <v>164.41</v>
      </c>
      <c r="J51" s="24">
        <f t="shared" si="6"/>
        <v>0</v>
      </c>
      <c r="L51" s="15">
        <f t="shared" si="7"/>
        <v>117.43571428571427</v>
      </c>
      <c r="M51" s="15">
        <f t="shared" si="2"/>
        <v>78.29047619047617</v>
      </c>
    </row>
    <row r="52" spans="1:13" x14ac:dyDescent="0.25">
      <c r="A52" s="21" t="s">
        <v>70</v>
      </c>
      <c r="B52" s="11" t="s">
        <v>7</v>
      </c>
      <c r="C52" s="19" t="s">
        <v>63</v>
      </c>
      <c r="D52" s="19" t="s">
        <v>64</v>
      </c>
      <c r="E52" s="13" t="s">
        <v>56</v>
      </c>
      <c r="F52" s="13" t="s">
        <v>47</v>
      </c>
      <c r="G52" s="14">
        <v>12065</v>
      </c>
      <c r="H52" s="22">
        <v>3.89</v>
      </c>
      <c r="I52" s="25">
        <v>3.89</v>
      </c>
      <c r="J52" s="24">
        <f t="shared" si="6"/>
        <v>0</v>
      </c>
      <c r="L52" s="15">
        <f t="shared" si="7"/>
        <v>2.7785714285714285</v>
      </c>
      <c r="M52" s="15">
        <f t="shared" si="2"/>
        <v>138.92857142857142</v>
      </c>
    </row>
    <row r="53" spans="1:13" x14ac:dyDescent="0.25">
      <c r="A53" s="21" t="s">
        <v>71</v>
      </c>
      <c r="B53" s="11" t="s">
        <v>7</v>
      </c>
      <c r="C53" s="19" t="s">
        <v>63</v>
      </c>
      <c r="D53" s="19" t="s">
        <v>64</v>
      </c>
      <c r="E53" s="13" t="s">
        <v>56</v>
      </c>
      <c r="F53" s="13" t="s">
        <v>66</v>
      </c>
      <c r="G53" s="14">
        <v>12065</v>
      </c>
      <c r="H53" s="22">
        <v>292.32</v>
      </c>
      <c r="I53" s="25">
        <v>292.32</v>
      </c>
      <c r="J53" s="24">
        <f t="shared" si="6"/>
        <v>0</v>
      </c>
      <c r="L53" s="15">
        <f t="shared" si="7"/>
        <v>208.79999999999995</v>
      </c>
      <c r="M53" s="15">
        <f t="shared" si="2"/>
        <v>139.19999999999996</v>
      </c>
    </row>
    <row r="54" spans="1:13" x14ac:dyDescent="0.25">
      <c r="A54" s="21" t="s">
        <v>394</v>
      </c>
      <c r="B54" s="11" t="s">
        <v>7</v>
      </c>
      <c r="C54" s="19" t="s">
        <v>63</v>
      </c>
      <c r="D54" s="19" t="s">
        <v>64</v>
      </c>
      <c r="E54" s="13" t="s">
        <v>374</v>
      </c>
      <c r="F54" s="13" t="s">
        <v>442</v>
      </c>
      <c r="G54" s="14">
        <v>12071</v>
      </c>
      <c r="H54" s="22">
        <v>584.64</v>
      </c>
      <c r="I54" s="25">
        <v>584.64</v>
      </c>
      <c r="J54" s="24">
        <f>I54-H54</f>
        <v>0</v>
      </c>
      <c r="L54" s="15">
        <f t="shared" si="7"/>
        <v>417.59999999999991</v>
      </c>
      <c r="M54" s="15">
        <f>L54/SUBSTITUTE(F54,"ks","")*100</f>
        <v>278.39999999999992</v>
      </c>
    </row>
    <row r="55" spans="1:13" x14ac:dyDescent="0.25">
      <c r="A55" s="21" t="s">
        <v>76</v>
      </c>
      <c r="B55" s="11" t="s">
        <v>7</v>
      </c>
      <c r="C55" s="19" t="s">
        <v>722</v>
      </c>
      <c r="D55" s="19" t="s">
        <v>64</v>
      </c>
      <c r="E55" s="13" t="s">
        <v>46</v>
      </c>
      <c r="F55" s="13" t="s">
        <v>10</v>
      </c>
      <c r="G55" s="14">
        <v>12075</v>
      </c>
      <c r="H55" s="22">
        <v>24.34</v>
      </c>
      <c r="I55" s="25">
        <v>24.34</v>
      </c>
      <c r="J55" s="24">
        <f>I55-H55</f>
        <v>0</v>
      </c>
      <c r="L55" s="15">
        <f t="shared" si="7"/>
        <v>17.385714285714283</v>
      </c>
      <c r="M55" s="15">
        <f>L55/SUBSTITUTE(F55,"ks","")*100</f>
        <v>17.385714285714283</v>
      </c>
    </row>
    <row r="56" spans="1:13" x14ac:dyDescent="0.25">
      <c r="A56" s="21" t="s">
        <v>77</v>
      </c>
      <c r="B56" s="11" t="s">
        <v>7</v>
      </c>
      <c r="C56" s="19" t="s">
        <v>722</v>
      </c>
      <c r="D56" s="19" t="s">
        <v>64</v>
      </c>
      <c r="E56" s="13" t="s">
        <v>50</v>
      </c>
      <c r="F56" s="13" t="s">
        <v>10</v>
      </c>
      <c r="G56" s="14">
        <v>12081</v>
      </c>
      <c r="H56" s="22">
        <v>54.79</v>
      </c>
      <c r="I56" s="25">
        <v>54.79</v>
      </c>
      <c r="J56" s="24">
        <f>I56-H56</f>
        <v>0</v>
      </c>
      <c r="L56" s="15">
        <f t="shared" si="7"/>
        <v>39.135714285714286</v>
      </c>
      <c r="M56" s="15">
        <f>L56/SUBSTITUTE(F56,"ks","")*100</f>
        <v>39.135714285714286</v>
      </c>
    </row>
    <row r="57" spans="1:13" x14ac:dyDescent="0.25">
      <c r="A57" s="21" t="s">
        <v>78</v>
      </c>
      <c r="B57" s="11" t="s">
        <v>7</v>
      </c>
      <c r="C57" s="19" t="s">
        <v>722</v>
      </c>
      <c r="D57" s="19" t="s">
        <v>64</v>
      </c>
      <c r="E57" s="13" t="s">
        <v>56</v>
      </c>
      <c r="F57" s="13" t="s">
        <v>10</v>
      </c>
      <c r="G57" s="14">
        <v>12064</v>
      </c>
      <c r="H57" s="22">
        <v>95.2</v>
      </c>
      <c r="I57" s="25">
        <v>95.2</v>
      </c>
      <c r="J57" s="24">
        <f>I57-H57</f>
        <v>0</v>
      </c>
      <c r="L57" s="15">
        <f t="shared" si="7"/>
        <v>68</v>
      </c>
      <c r="M57" s="15">
        <f>L57/SUBSTITUTE(F57,"ks","")*100</f>
        <v>68</v>
      </c>
    </row>
    <row r="58" spans="1:13" x14ac:dyDescent="0.25">
      <c r="A58" s="21" t="s">
        <v>395</v>
      </c>
      <c r="B58" s="11" t="s">
        <v>7</v>
      </c>
      <c r="C58" s="19" t="s">
        <v>722</v>
      </c>
      <c r="D58" s="19" t="s">
        <v>64</v>
      </c>
      <c r="E58" s="13" t="s">
        <v>374</v>
      </c>
      <c r="F58" s="13" t="s">
        <v>10</v>
      </c>
      <c r="G58" s="14">
        <v>12070</v>
      </c>
      <c r="H58" s="22">
        <v>194.88</v>
      </c>
      <c r="I58" s="25">
        <v>194.88</v>
      </c>
      <c r="J58" s="24">
        <f>I58-H58</f>
        <v>0</v>
      </c>
      <c r="L58" s="15">
        <f t="shared" si="7"/>
        <v>139.19999999999999</v>
      </c>
      <c r="M58" s="15">
        <f>L58/SUBSTITUTE(F58,"ks","")*100</f>
        <v>139.19999999999999</v>
      </c>
    </row>
    <row r="59" spans="1:13" x14ac:dyDescent="0.25">
      <c r="A59" s="21" t="s">
        <v>72</v>
      </c>
      <c r="B59" s="11" t="s">
        <v>7</v>
      </c>
      <c r="C59" s="19" t="s">
        <v>63</v>
      </c>
      <c r="D59" s="19" t="s">
        <v>73</v>
      </c>
      <c r="E59" s="13" t="s">
        <v>46</v>
      </c>
      <c r="F59" s="13" t="s">
        <v>10</v>
      </c>
      <c r="G59" s="14">
        <v>12079</v>
      </c>
      <c r="H59" s="22">
        <v>48.7</v>
      </c>
      <c r="I59" s="25">
        <v>48.7</v>
      </c>
      <c r="J59" s="24">
        <f t="shared" si="6"/>
        <v>0</v>
      </c>
      <c r="L59" s="15">
        <f t="shared" si="7"/>
        <v>34.785714285714285</v>
      </c>
      <c r="M59" s="15">
        <f t="shared" si="2"/>
        <v>34.785714285714285</v>
      </c>
    </row>
    <row r="60" spans="1:13" x14ac:dyDescent="0.25">
      <c r="A60" s="21" t="s">
        <v>74</v>
      </c>
      <c r="B60" s="11" t="s">
        <v>7</v>
      </c>
      <c r="C60" s="19" t="s">
        <v>63</v>
      </c>
      <c r="D60" s="19" t="s">
        <v>73</v>
      </c>
      <c r="E60" s="13" t="s">
        <v>50</v>
      </c>
      <c r="F60" s="13" t="s">
        <v>10</v>
      </c>
      <c r="G60" s="14">
        <v>12085</v>
      </c>
      <c r="H60" s="22">
        <v>109.6</v>
      </c>
      <c r="I60" s="25">
        <v>109.6</v>
      </c>
      <c r="J60" s="24">
        <f t="shared" si="6"/>
        <v>0</v>
      </c>
      <c r="L60" s="15">
        <f t="shared" si="7"/>
        <v>78.285714285714278</v>
      </c>
      <c r="M60" s="15">
        <f t="shared" si="2"/>
        <v>78.285714285714278</v>
      </c>
    </row>
    <row r="61" spans="1:13" x14ac:dyDescent="0.25">
      <c r="A61" s="21" t="s">
        <v>75</v>
      </c>
      <c r="B61" s="11" t="s">
        <v>7</v>
      </c>
      <c r="C61" s="19" t="s">
        <v>63</v>
      </c>
      <c r="D61" s="19" t="s">
        <v>73</v>
      </c>
      <c r="E61" s="13" t="s">
        <v>56</v>
      </c>
      <c r="F61" s="13" t="s">
        <v>10</v>
      </c>
      <c r="G61" s="14">
        <v>12068</v>
      </c>
      <c r="H61" s="22">
        <v>194.88</v>
      </c>
      <c r="I61" s="25">
        <v>194.88</v>
      </c>
      <c r="J61" s="24">
        <f t="shared" si="6"/>
        <v>0</v>
      </c>
      <c r="L61" s="15">
        <f t="shared" si="7"/>
        <v>139.19999999999999</v>
      </c>
      <c r="M61" s="15">
        <f t="shared" si="2"/>
        <v>139.19999999999999</v>
      </c>
    </row>
    <row r="62" spans="1:13" x14ac:dyDescent="0.25">
      <c r="A62" s="21" t="s">
        <v>392</v>
      </c>
      <c r="B62" s="11" t="s">
        <v>7</v>
      </c>
      <c r="C62" s="19" t="s">
        <v>63</v>
      </c>
      <c r="D62" s="19" t="s">
        <v>73</v>
      </c>
      <c r="E62" s="13" t="s">
        <v>374</v>
      </c>
      <c r="F62" s="13" t="s">
        <v>10</v>
      </c>
      <c r="G62" s="14">
        <v>12073</v>
      </c>
      <c r="H62" s="22">
        <v>389.76</v>
      </c>
      <c r="I62" s="25">
        <v>389.76</v>
      </c>
      <c r="J62" s="24">
        <f t="shared" si="6"/>
        <v>0</v>
      </c>
      <c r="L62" s="15">
        <f t="shared" si="7"/>
        <v>278.39999999999998</v>
      </c>
      <c r="M62" s="15">
        <f t="shared" si="2"/>
        <v>278.39999999999998</v>
      </c>
    </row>
    <row r="63" spans="1:13" x14ac:dyDescent="0.25">
      <c r="A63" s="21" t="s">
        <v>79</v>
      </c>
      <c r="B63" s="11" t="s">
        <v>7</v>
      </c>
      <c r="C63" s="19" t="s">
        <v>722</v>
      </c>
      <c r="D63" s="19" t="s">
        <v>73</v>
      </c>
      <c r="E63" s="13" t="s">
        <v>46</v>
      </c>
      <c r="F63" s="13" t="s">
        <v>10</v>
      </c>
      <c r="G63" s="14">
        <v>12078</v>
      </c>
      <c r="H63" s="22">
        <v>24.34</v>
      </c>
      <c r="I63" s="25">
        <v>24.34</v>
      </c>
      <c r="J63" s="24">
        <f t="shared" si="6"/>
        <v>0</v>
      </c>
      <c r="L63" s="15">
        <f t="shared" si="7"/>
        <v>17.385714285714283</v>
      </c>
      <c r="M63" s="15">
        <f t="shared" si="2"/>
        <v>17.385714285714283</v>
      </c>
    </row>
    <row r="64" spans="1:13" x14ac:dyDescent="0.25">
      <c r="A64" s="21" t="s">
        <v>80</v>
      </c>
      <c r="B64" s="11" t="s">
        <v>7</v>
      </c>
      <c r="C64" s="19" t="s">
        <v>722</v>
      </c>
      <c r="D64" s="19" t="s">
        <v>73</v>
      </c>
      <c r="E64" s="13" t="s">
        <v>50</v>
      </c>
      <c r="F64" s="13" t="s">
        <v>10</v>
      </c>
      <c r="G64" s="14">
        <v>12084</v>
      </c>
      <c r="H64" s="22">
        <v>54.79</v>
      </c>
      <c r="I64" s="25">
        <v>54.79</v>
      </c>
      <c r="J64" s="24">
        <f>I64-H64</f>
        <v>0</v>
      </c>
      <c r="L64" s="15">
        <f t="shared" si="7"/>
        <v>39.135714285714286</v>
      </c>
      <c r="M64" s="15">
        <f>L64/SUBSTITUTE(F64,"ks","")*100</f>
        <v>39.135714285714286</v>
      </c>
    </row>
    <row r="65" spans="1:13" x14ac:dyDescent="0.25">
      <c r="A65" s="21" t="s">
        <v>81</v>
      </c>
      <c r="B65" s="11" t="s">
        <v>7</v>
      </c>
      <c r="C65" s="19" t="s">
        <v>722</v>
      </c>
      <c r="D65" s="19" t="s">
        <v>73</v>
      </c>
      <c r="E65" s="13" t="s">
        <v>56</v>
      </c>
      <c r="F65" s="13" t="s">
        <v>10</v>
      </c>
      <c r="G65" s="14">
        <v>12067</v>
      </c>
      <c r="H65" s="22">
        <v>97.44</v>
      </c>
      <c r="I65" s="25">
        <v>97.44</v>
      </c>
      <c r="J65" s="24">
        <f>I65-H65</f>
        <v>0</v>
      </c>
      <c r="L65" s="15">
        <f t="shared" si="7"/>
        <v>69.599999999999994</v>
      </c>
      <c r="M65" s="15">
        <f>L65/SUBSTITUTE(F65,"ks","")*100</f>
        <v>69.599999999999994</v>
      </c>
    </row>
    <row r="66" spans="1:13" x14ac:dyDescent="0.25">
      <c r="A66" s="21" t="s">
        <v>396</v>
      </c>
      <c r="B66" s="11" t="s">
        <v>7</v>
      </c>
      <c r="C66" s="19" t="s">
        <v>722</v>
      </c>
      <c r="D66" s="19" t="s">
        <v>73</v>
      </c>
      <c r="E66" s="13" t="s">
        <v>374</v>
      </c>
      <c r="F66" s="13" t="s">
        <v>10</v>
      </c>
      <c r="G66" s="14">
        <v>12072</v>
      </c>
      <c r="H66" s="22">
        <v>194.88</v>
      </c>
      <c r="I66" s="25">
        <v>194.88</v>
      </c>
      <c r="J66" s="24">
        <f>I66-H66</f>
        <v>0</v>
      </c>
      <c r="L66" s="15">
        <f t="shared" si="7"/>
        <v>139.19999999999999</v>
      </c>
      <c r="M66" s="15">
        <f>L66/SUBSTITUTE(F66,"ks","")*100</f>
        <v>139.19999999999999</v>
      </c>
    </row>
    <row r="67" spans="1:13" ht="18" customHeight="1" x14ac:dyDescent="0.2">
      <c r="G67" s="17"/>
      <c r="K67" s="3"/>
    </row>
    <row r="68" spans="1:13" ht="10.199999999999999" customHeight="1" x14ac:dyDescent="0.25">
      <c r="A68" s="123" t="s">
        <v>569</v>
      </c>
      <c r="B68" s="9"/>
      <c r="C68" s="125" t="s">
        <v>0</v>
      </c>
      <c r="D68" s="125" t="s">
        <v>1</v>
      </c>
      <c r="E68" s="125" t="s">
        <v>42</v>
      </c>
      <c r="F68" s="125" t="s">
        <v>3</v>
      </c>
      <c r="G68" s="127" t="s">
        <v>4</v>
      </c>
      <c r="H68" s="128" t="s">
        <v>456</v>
      </c>
      <c r="I68" s="130" t="s">
        <v>457</v>
      </c>
      <c r="J68" s="128" t="s">
        <v>5</v>
      </c>
      <c r="L68" s="133" t="s">
        <v>882</v>
      </c>
      <c r="M68" s="133" t="s">
        <v>444</v>
      </c>
    </row>
    <row r="69" spans="1:13" ht="12" customHeight="1" thickBot="1" x14ac:dyDescent="0.3">
      <c r="A69" s="124"/>
      <c r="B69" s="10"/>
      <c r="C69" s="126"/>
      <c r="D69" s="126"/>
      <c r="E69" s="126"/>
      <c r="F69" s="126"/>
      <c r="G69" s="126"/>
      <c r="H69" s="129"/>
      <c r="I69" s="131"/>
      <c r="J69" s="132"/>
      <c r="L69" s="134"/>
      <c r="M69" s="134"/>
    </row>
    <row r="70" spans="1:13" ht="13.8" thickTop="1" x14ac:dyDescent="0.25">
      <c r="A70" s="21" t="s">
        <v>809</v>
      </c>
      <c r="B70" s="11" t="s">
        <v>7</v>
      </c>
      <c r="C70" s="19" t="s">
        <v>851</v>
      </c>
      <c r="D70" s="19" t="s">
        <v>84</v>
      </c>
      <c r="E70" s="13" t="s">
        <v>46</v>
      </c>
      <c r="F70" s="13" t="s">
        <v>85</v>
      </c>
      <c r="G70" s="14">
        <v>280000</v>
      </c>
      <c r="H70" s="22">
        <v>383.6</v>
      </c>
      <c r="I70" s="25">
        <v>383.6</v>
      </c>
      <c r="J70" s="24">
        <f t="shared" ref="J70:J76" si="8">I70-H70</f>
        <v>0</v>
      </c>
      <c r="L70" s="15">
        <f>I70/1.12/1.25</f>
        <v>274</v>
      </c>
      <c r="M70" s="15">
        <f t="shared" ref="M70:M76" si="9">L70/SUBSTITUTE(F70,"ks","")*100</f>
        <v>137</v>
      </c>
    </row>
    <row r="71" spans="1:13" x14ac:dyDescent="0.25">
      <c r="A71" s="21" t="s">
        <v>810</v>
      </c>
      <c r="B71" s="11" t="s">
        <v>7</v>
      </c>
      <c r="C71" s="19" t="s">
        <v>851</v>
      </c>
      <c r="D71" s="19" t="s">
        <v>84</v>
      </c>
      <c r="E71" s="13" t="s">
        <v>56</v>
      </c>
      <c r="F71" s="13" t="s">
        <v>66</v>
      </c>
      <c r="G71" s="14">
        <v>280001</v>
      </c>
      <c r="H71" s="22">
        <v>663.6</v>
      </c>
      <c r="I71" s="25">
        <v>663.6</v>
      </c>
      <c r="J71" s="24">
        <f t="shared" si="8"/>
        <v>0</v>
      </c>
      <c r="L71" s="15">
        <f t="shared" ref="L71:L111" si="10">I71/1.12/1.25</f>
        <v>474</v>
      </c>
      <c r="M71" s="15">
        <f t="shared" si="9"/>
        <v>316</v>
      </c>
    </row>
    <row r="72" spans="1:13" x14ac:dyDescent="0.25">
      <c r="A72" s="21" t="s">
        <v>811</v>
      </c>
      <c r="B72" s="11" t="s">
        <v>7</v>
      </c>
      <c r="C72" s="19" t="s">
        <v>851</v>
      </c>
      <c r="D72" s="19" t="s">
        <v>84</v>
      </c>
      <c r="E72" s="13" t="s">
        <v>374</v>
      </c>
      <c r="F72" s="13" t="s">
        <v>15</v>
      </c>
      <c r="G72" s="14">
        <v>280002</v>
      </c>
      <c r="H72" s="22">
        <v>431.9</v>
      </c>
      <c r="I72" s="25">
        <v>431.9</v>
      </c>
      <c r="J72" s="24">
        <f t="shared" si="8"/>
        <v>0</v>
      </c>
      <c r="L72" s="15">
        <f t="shared" si="10"/>
        <v>308.49999999999994</v>
      </c>
      <c r="M72" s="15">
        <f t="shared" si="9"/>
        <v>616.99999999999989</v>
      </c>
    </row>
    <row r="73" spans="1:13" x14ac:dyDescent="0.25">
      <c r="A73" s="21" t="s">
        <v>812</v>
      </c>
      <c r="B73" s="11" t="s">
        <v>7</v>
      </c>
      <c r="C73" s="19" t="s">
        <v>851</v>
      </c>
      <c r="D73" s="19" t="s">
        <v>84</v>
      </c>
      <c r="E73" s="13" t="s">
        <v>376</v>
      </c>
      <c r="F73" s="13" t="s">
        <v>32</v>
      </c>
      <c r="G73" s="14">
        <v>280003</v>
      </c>
      <c r="H73" s="22">
        <v>662.55</v>
      </c>
      <c r="I73" s="25">
        <v>662.55</v>
      </c>
      <c r="J73" s="24">
        <f t="shared" si="8"/>
        <v>0</v>
      </c>
      <c r="L73" s="15">
        <f t="shared" si="10"/>
        <v>473.24999999999989</v>
      </c>
      <c r="M73" s="15">
        <f t="shared" si="9"/>
        <v>1892.9999999999995</v>
      </c>
    </row>
    <row r="74" spans="1:13" x14ac:dyDescent="0.25">
      <c r="A74" s="21" t="s">
        <v>813</v>
      </c>
      <c r="B74" s="11" t="s">
        <v>7</v>
      </c>
      <c r="C74" s="19" t="s">
        <v>852</v>
      </c>
      <c r="D74" s="19" t="s">
        <v>82</v>
      </c>
      <c r="E74" s="13" t="s">
        <v>46</v>
      </c>
      <c r="F74" s="13" t="s">
        <v>32</v>
      </c>
      <c r="G74" s="14">
        <v>280008</v>
      </c>
      <c r="H74" s="22">
        <v>48.65</v>
      </c>
      <c r="I74" s="25">
        <v>117.95</v>
      </c>
      <c r="J74" s="23">
        <f t="shared" si="8"/>
        <v>69.300000000000011</v>
      </c>
      <c r="L74" s="15">
        <f t="shared" si="10"/>
        <v>84.249999999999986</v>
      </c>
      <c r="M74" s="15">
        <f t="shared" si="9"/>
        <v>336.99999999999994</v>
      </c>
    </row>
    <row r="75" spans="1:13" x14ac:dyDescent="0.25">
      <c r="A75" s="21" t="s">
        <v>814</v>
      </c>
      <c r="B75" s="11" t="s">
        <v>7</v>
      </c>
      <c r="C75" s="19" t="s">
        <v>852</v>
      </c>
      <c r="D75" s="19" t="s">
        <v>84</v>
      </c>
      <c r="E75" s="13" t="s">
        <v>46</v>
      </c>
      <c r="F75" s="13" t="s">
        <v>10</v>
      </c>
      <c r="G75" s="14">
        <v>280004</v>
      </c>
      <c r="H75" s="22">
        <v>194.6</v>
      </c>
      <c r="I75" s="25">
        <v>280</v>
      </c>
      <c r="J75" s="24">
        <f t="shared" si="8"/>
        <v>85.4</v>
      </c>
      <c r="L75" s="15">
        <f t="shared" si="10"/>
        <v>199.99999999999997</v>
      </c>
      <c r="M75" s="15">
        <f t="shared" si="9"/>
        <v>199.99999999999997</v>
      </c>
    </row>
    <row r="76" spans="1:13" x14ac:dyDescent="0.25">
      <c r="A76" s="21" t="s">
        <v>815</v>
      </c>
      <c r="B76" s="11" t="s">
        <v>7</v>
      </c>
      <c r="C76" s="19" t="s">
        <v>852</v>
      </c>
      <c r="D76" s="19" t="s">
        <v>82</v>
      </c>
      <c r="E76" s="13" t="s">
        <v>56</v>
      </c>
      <c r="F76" s="13" t="s">
        <v>83</v>
      </c>
      <c r="G76" s="14">
        <v>280009</v>
      </c>
      <c r="H76" s="22">
        <v>77.84</v>
      </c>
      <c r="I76" s="25">
        <v>88.48</v>
      </c>
      <c r="J76" s="24">
        <f t="shared" si="8"/>
        <v>10.64</v>
      </c>
      <c r="L76" s="15">
        <f t="shared" si="10"/>
        <v>63.2</v>
      </c>
      <c r="M76" s="15">
        <f t="shared" si="9"/>
        <v>632</v>
      </c>
    </row>
    <row r="77" spans="1:13" x14ac:dyDescent="0.25">
      <c r="A77" s="21" t="s">
        <v>816</v>
      </c>
      <c r="B77" s="11" t="s">
        <v>7</v>
      </c>
      <c r="C77" s="19" t="s">
        <v>852</v>
      </c>
      <c r="D77" s="19" t="s">
        <v>84</v>
      </c>
      <c r="E77" s="13" t="s">
        <v>56</v>
      </c>
      <c r="F77" s="13" t="s">
        <v>10</v>
      </c>
      <c r="G77" s="14">
        <v>280005</v>
      </c>
      <c r="H77" s="22">
        <v>776.98</v>
      </c>
      <c r="I77" s="25">
        <v>776.98</v>
      </c>
      <c r="J77" s="24">
        <f t="shared" ref="J77:J104" si="11">I77-H77</f>
        <v>0</v>
      </c>
      <c r="L77" s="15">
        <f t="shared" si="10"/>
        <v>554.98571428571427</v>
      </c>
      <c r="M77" s="15">
        <f t="shared" si="2"/>
        <v>554.98571428571427</v>
      </c>
    </row>
    <row r="78" spans="1:13" x14ac:dyDescent="0.25">
      <c r="A78" s="21" t="s">
        <v>817</v>
      </c>
      <c r="B78" s="11" t="s">
        <v>7</v>
      </c>
      <c r="C78" s="19" t="s">
        <v>852</v>
      </c>
      <c r="D78" s="19" t="s">
        <v>82</v>
      </c>
      <c r="E78" s="13" t="s">
        <v>374</v>
      </c>
      <c r="F78" s="13" t="s">
        <v>15</v>
      </c>
      <c r="G78" s="14">
        <v>280006</v>
      </c>
      <c r="H78" s="22">
        <v>776.98</v>
      </c>
      <c r="I78" s="25">
        <v>776.98</v>
      </c>
      <c r="J78" s="24">
        <f t="shared" ref="J78:J83" si="12">I78-H78</f>
        <v>0</v>
      </c>
      <c r="L78" s="15">
        <f t="shared" si="10"/>
        <v>554.98571428571427</v>
      </c>
      <c r="M78" s="15">
        <f t="shared" ref="M78:M83" si="13">L78/SUBSTITUTE(F78,"ks","")*100</f>
        <v>1109.9714285714285</v>
      </c>
    </row>
    <row r="79" spans="1:13" x14ac:dyDescent="0.25">
      <c r="A79" s="21" t="s">
        <v>818</v>
      </c>
      <c r="B79" s="11" t="s">
        <v>7</v>
      </c>
      <c r="C79" s="19" t="s">
        <v>852</v>
      </c>
      <c r="D79" s="19" t="s">
        <v>82</v>
      </c>
      <c r="E79" s="13" t="s">
        <v>376</v>
      </c>
      <c r="F79" s="13" t="s">
        <v>32</v>
      </c>
      <c r="G79" s="14">
        <v>280007</v>
      </c>
      <c r="H79" s="22">
        <v>1167.25</v>
      </c>
      <c r="I79" s="25">
        <v>1167.25</v>
      </c>
      <c r="J79" s="24">
        <f t="shared" si="12"/>
        <v>0</v>
      </c>
      <c r="L79" s="15">
        <f t="shared" si="10"/>
        <v>833.75</v>
      </c>
      <c r="M79" s="15">
        <f t="shared" si="13"/>
        <v>3335</v>
      </c>
    </row>
    <row r="80" spans="1:13" x14ac:dyDescent="0.25">
      <c r="A80" s="21" t="s">
        <v>89</v>
      </c>
      <c r="B80" s="11" t="s">
        <v>7</v>
      </c>
      <c r="C80" s="19" t="s">
        <v>774</v>
      </c>
      <c r="D80" s="19" t="s">
        <v>84</v>
      </c>
      <c r="E80" s="13" t="s">
        <v>56</v>
      </c>
      <c r="F80" s="13" t="s">
        <v>32</v>
      </c>
      <c r="G80" s="14">
        <v>30430</v>
      </c>
      <c r="H80" s="22">
        <v>101.5</v>
      </c>
      <c r="I80" s="25">
        <v>101.5</v>
      </c>
      <c r="J80" s="24">
        <f t="shared" si="12"/>
        <v>0</v>
      </c>
      <c r="L80" s="15">
        <f t="shared" si="10"/>
        <v>72.499999999999986</v>
      </c>
      <c r="M80" s="15">
        <f t="shared" si="13"/>
        <v>289.99999999999994</v>
      </c>
    </row>
    <row r="81" spans="1:13" x14ac:dyDescent="0.25">
      <c r="A81" s="21" t="s">
        <v>400</v>
      </c>
      <c r="B81" s="11" t="s">
        <v>7</v>
      </c>
      <c r="C81" s="19" t="s">
        <v>774</v>
      </c>
      <c r="D81" s="19" t="s">
        <v>84</v>
      </c>
      <c r="E81" s="13" t="s">
        <v>374</v>
      </c>
      <c r="F81" s="13" t="s">
        <v>32</v>
      </c>
      <c r="G81" s="14">
        <v>30431</v>
      </c>
      <c r="H81" s="22">
        <v>155.75</v>
      </c>
      <c r="I81" s="25">
        <v>155.75</v>
      </c>
      <c r="J81" s="24">
        <f t="shared" si="12"/>
        <v>0</v>
      </c>
      <c r="L81" s="15">
        <f t="shared" si="10"/>
        <v>111.25</v>
      </c>
      <c r="M81" s="15">
        <f t="shared" si="13"/>
        <v>445</v>
      </c>
    </row>
    <row r="82" spans="1:13" x14ac:dyDescent="0.25">
      <c r="A82" s="21" t="s">
        <v>401</v>
      </c>
      <c r="B82" s="11" t="s">
        <v>7</v>
      </c>
      <c r="C82" s="19" t="s">
        <v>774</v>
      </c>
      <c r="D82" s="19" t="s">
        <v>84</v>
      </c>
      <c r="E82" s="13" t="s">
        <v>378</v>
      </c>
      <c r="F82" s="13" t="s">
        <v>32</v>
      </c>
      <c r="G82" s="14">
        <v>30434</v>
      </c>
      <c r="H82" s="22">
        <v>218.75</v>
      </c>
      <c r="I82" s="25">
        <v>218.75</v>
      </c>
      <c r="J82" s="24">
        <f t="shared" si="12"/>
        <v>0</v>
      </c>
      <c r="L82" s="15">
        <f t="shared" si="10"/>
        <v>156.24999999999997</v>
      </c>
      <c r="M82" s="15">
        <f t="shared" si="13"/>
        <v>624.99999999999989</v>
      </c>
    </row>
    <row r="83" spans="1:13" x14ac:dyDescent="0.25">
      <c r="A83" s="21" t="s">
        <v>402</v>
      </c>
      <c r="B83" s="11" t="s">
        <v>7</v>
      </c>
      <c r="C83" s="19" t="s">
        <v>774</v>
      </c>
      <c r="D83" s="19" t="s">
        <v>84</v>
      </c>
      <c r="E83" s="13" t="s">
        <v>379</v>
      </c>
      <c r="F83" s="13" t="s">
        <v>32</v>
      </c>
      <c r="G83" s="14">
        <v>30436</v>
      </c>
      <c r="H83" s="22">
        <v>441</v>
      </c>
      <c r="I83" s="25">
        <v>441</v>
      </c>
      <c r="J83" s="24">
        <f t="shared" si="12"/>
        <v>0</v>
      </c>
      <c r="L83" s="15">
        <f t="shared" si="10"/>
        <v>314.99999999999994</v>
      </c>
      <c r="M83" s="15">
        <f t="shared" si="13"/>
        <v>1259.9999999999998</v>
      </c>
    </row>
    <row r="84" spans="1:13" x14ac:dyDescent="0.25">
      <c r="A84" s="21" t="s">
        <v>87</v>
      </c>
      <c r="B84" s="11" t="s">
        <v>7</v>
      </c>
      <c r="C84" s="19" t="s">
        <v>723</v>
      </c>
      <c r="D84" s="19" t="s">
        <v>84</v>
      </c>
      <c r="E84" s="13" t="s">
        <v>56</v>
      </c>
      <c r="F84" s="13" t="s">
        <v>88</v>
      </c>
      <c r="G84" s="14">
        <v>30450</v>
      </c>
      <c r="H84" s="22">
        <v>466.2</v>
      </c>
      <c r="I84" s="25">
        <v>466.2</v>
      </c>
      <c r="J84" s="24">
        <f t="shared" si="11"/>
        <v>0</v>
      </c>
      <c r="L84" s="15">
        <f t="shared" si="10"/>
        <v>332.99999999999994</v>
      </c>
      <c r="M84" s="15">
        <f t="shared" si="2"/>
        <v>554.99999999999989</v>
      </c>
    </row>
    <row r="85" spans="1:13" x14ac:dyDescent="0.25">
      <c r="A85" s="21" t="s">
        <v>397</v>
      </c>
      <c r="B85" s="11" t="s">
        <v>7</v>
      </c>
      <c r="C85" s="19" t="s">
        <v>723</v>
      </c>
      <c r="D85" s="19" t="s">
        <v>84</v>
      </c>
      <c r="E85" s="13" t="s">
        <v>374</v>
      </c>
      <c r="F85" s="13" t="s">
        <v>377</v>
      </c>
      <c r="G85" s="14">
        <v>30451</v>
      </c>
      <c r="H85" s="22">
        <v>466.2</v>
      </c>
      <c r="I85" s="25">
        <v>466.2</v>
      </c>
      <c r="J85" s="24">
        <f t="shared" ref="J85:J92" si="14">I85-H85</f>
        <v>0</v>
      </c>
      <c r="L85" s="15">
        <f t="shared" si="10"/>
        <v>332.99999999999994</v>
      </c>
      <c r="M85" s="15">
        <f t="shared" ref="M85:M92" si="15">L85/SUBSTITUTE(F85,"ks","")*100</f>
        <v>1109.9999999999998</v>
      </c>
    </row>
    <row r="86" spans="1:13" x14ac:dyDescent="0.25">
      <c r="A86" s="21" t="s">
        <v>398</v>
      </c>
      <c r="B86" s="11" t="s">
        <v>7</v>
      </c>
      <c r="C86" s="19" t="s">
        <v>723</v>
      </c>
      <c r="D86" s="19" t="s">
        <v>84</v>
      </c>
      <c r="E86" s="13" t="s">
        <v>378</v>
      </c>
      <c r="F86" s="13" t="s">
        <v>377</v>
      </c>
      <c r="G86" s="14">
        <v>30454</v>
      </c>
      <c r="H86" s="22">
        <v>739.2</v>
      </c>
      <c r="I86" s="25">
        <v>739.2</v>
      </c>
      <c r="J86" s="24">
        <f t="shared" si="14"/>
        <v>0</v>
      </c>
      <c r="L86" s="15">
        <f t="shared" si="10"/>
        <v>528</v>
      </c>
      <c r="M86" s="15">
        <f t="shared" si="15"/>
        <v>1760.0000000000002</v>
      </c>
    </row>
    <row r="87" spans="1:13" x14ac:dyDescent="0.25">
      <c r="A87" s="21" t="s">
        <v>399</v>
      </c>
      <c r="B87" s="11" t="s">
        <v>7</v>
      </c>
      <c r="C87" s="19" t="s">
        <v>723</v>
      </c>
      <c r="D87" s="19" t="s">
        <v>84</v>
      </c>
      <c r="E87" s="13" t="s">
        <v>379</v>
      </c>
      <c r="F87" s="13" t="s">
        <v>377</v>
      </c>
      <c r="G87" s="14">
        <v>30456</v>
      </c>
      <c r="H87" s="22">
        <v>1134</v>
      </c>
      <c r="I87" s="25">
        <v>1134</v>
      </c>
      <c r="J87" s="24">
        <f t="shared" si="14"/>
        <v>0</v>
      </c>
      <c r="L87" s="15">
        <f t="shared" si="10"/>
        <v>809.99999999999989</v>
      </c>
      <c r="M87" s="15">
        <f t="shared" si="15"/>
        <v>2699.9999999999995</v>
      </c>
    </row>
    <row r="88" spans="1:13" x14ac:dyDescent="0.25">
      <c r="A88" s="21" t="s">
        <v>540</v>
      </c>
      <c r="B88" s="11" t="s">
        <v>86</v>
      </c>
      <c r="C88" s="19" t="s">
        <v>539</v>
      </c>
      <c r="D88" s="19" t="s">
        <v>545</v>
      </c>
      <c r="E88" s="88" t="s">
        <v>56</v>
      </c>
      <c r="F88" s="13" t="s">
        <v>83</v>
      </c>
      <c r="G88" s="14">
        <v>109460</v>
      </c>
      <c r="H88" s="22">
        <v>508.2</v>
      </c>
      <c r="I88" s="25">
        <v>508.2</v>
      </c>
      <c r="J88" s="24">
        <f t="shared" si="14"/>
        <v>0</v>
      </c>
      <c r="L88" s="15">
        <f t="shared" si="10"/>
        <v>362.99999999999994</v>
      </c>
      <c r="M88" s="15">
        <f t="shared" si="15"/>
        <v>3629.9999999999995</v>
      </c>
    </row>
    <row r="89" spans="1:13" x14ac:dyDescent="0.25">
      <c r="A89" s="21" t="s">
        <v>541</v>
      </c>
      <c r="B89" s="11" t="s">
        <v>86</v>
      </c>
      <c r="C89" s="19" t="s">
        <v>539</v>
      </c>
      <c r="D89" s="19" t="s">
        <v>545</v>
      </c>
      <c r="E89" s="88" t="s">
        <v>374</v>
      </c>
      <c r="F89" s="13" t="s">
        <v>83</v>
      </c>
      <c r="G89" s="14">
        <v>109461</v>
      </c>
      <c r="H89" s="22">
        <v>764.4</v>
      </c>
      <c r="I89" s="25">
        <v>764.4</v>
      </c>
      <c r="J89" s="24">
        <f t="shared" si="14"/>
        <v>0</v>
      </c>
      <c r="L89" s="15">
        <f t="shared" si="10"/>
        <v>545.99999999999989</v>
      </c>
      <c r="M89" s="15">
        <f t="shared" si="15"/>
        <v>5459.9999999999991</v>
      </c>
    </row>
    <row r="90" spans="1:13" x14ac:dyDescent="0.25">
      <c r="A90" s="21" t="s">
        <v>542</v>
      </c>
      <c r="B90" s="11" t="s">
        <v>86</v>
      </c>
      <c r="C90" s="19" t="s">
        <v>539</v>
      </c>
      <c r="D90" s="19" t="s">
        <v>545</v>
      </c>
      <c r="E90" s="88" t="s">
        <v>385</v>
      </c>
      <c r="F90" s="13" t="s">
        <v>83</v>
      </c>
      <c r="G90" s="14">
        <v>109462</v>
      </c>
      <c r="H90" s="22">
        <v>1036</v>
      </c>
      <c r="I90" s="25">
        <v>1036</v>
      </c>
      <c r="J90" s="24">
        <f t="shared" si="14"/>
        <v>0</v>
      </c>
      <c r="L90" s="15">
        <f t="shared" si="10"/>
        <v>739.99999999999989</v>
      </c>
      <c r="M90" s="15">
        <f t="shared" si="15"/>
        <v>7399.9999999999982</v>
      </c>
    </row>
    <row r="91" spans="1:13" x14ac:dyDescent="0.25">
      <c r="A91" s="21" t="s">
        <v>543</v>
      </c>
      <c r="B91" s="11" t="s">
        <v>86</v>
      </c>
      <c r="C91" s="19" t="s">
        <v>539</v>
      </c>
      <c r="D91" s="19" t="s">
        <v>545</v>
      </c>
      <c r="E91" s="88" t="s">
        <v>561</v>
      </c>
      <c r="F91" s="13" t="s">
        <v>83</v>
      </c>
      <c r="G91" s="14">
        <v>109463</v>
      </c>
      <c r="H91" s="22">
        <v>1418.2</v>
      </c>
      <c r="I91" s="25">
        <v>1418.2</v>
      </c>
      <c r="J91" s="24">
        <f t="shared" si="14"/>
        <v>0</v>
      </c>
      <c r="L91" s="15">
        <f t="shared" si="10"/>
        <v>1013</v>
      </c>
      <c r="M91" s="15">
        <f t="shared" si="15"/>
        <v>10130</v>
      </c>
    </row>
    <row r="92" spans="1:13" x14ac:dyDescent="0.25">
      <c r="A92" s="21" t="s">
        <v>544</v>
      </c>
      <c r="B92" s="11" t="s">
        <v>86</v>
      </c>
      <c r="C92" s="19" t="s">
        <v>539</v>
      </c>
      <c r="D92" s="19" t="s">
        <v>545</v>
      </c>
      <c r="E92" s="88" t="s">
        <v>379</v>
      </c>
      <c r="F92" s="13" t="s">
        <v>83</v>
      </c>
      <c r="G92" s="14">
        <v>109464</v>
      </c>
      <c r="H92" s="22">
        <v>2039.8</v>
      </c>
      <c r="I92" s="25">
        <v>2039.8</v>
      </c>
      <c r="J92" s="24">
        <f t="shared" si="14"/>
        <v>0</v>
      </c>
      <c r="L92" s="15">
        <f t="shared" si="10"/>
        <v>1456.9999999999998</v>
      </c>
      <c r="M92" s="15">
        <f t="shared" si="15"/>
        <v>14569.999999999998</v>
      </c>
    </row>
    <row r="93" spans="1:13" x14ac:dyDescent="0.25">
      <c r="A93" s="21" t="s">
        <v>90</v>
      </c>
      <c r="B93" s="11" t="s">
        <v>86</v>
      </c>
      <c r="C93" s="19" t="s">
        <v>91</v>
      </c>
      <c r="D93" s="19" t="s">
        <v>92</v>
      </c>
      <c r="E93" s="13" t="s">
        <v>56</v>
      </c>
      <c r="F93" s="13" t="s">
        <v>83</v>
      </c>
      <c r="G93" s="14">
        <v>24501</v>
      </c>
      <c r="H93" s="22">
        <v>728</v>
      </c>
      <c r="I93" s="25">
        <v>728</v>
      </c>
      <c r="J93" s="24">
        <f t="shared" si="11"/>
        <v>0</v>
      </c>
      <c r="L93" s="15">
        <f t="shared" si="10"/>
        <v>519.99999999999989</v>
      </c>
      <c r="M93" s="15">
        <f t="shared" si="2"/>
        <v>5199.9999999999982</v>
      </c>
    </row>
    <row r="94" spans="1:13" x14ac:dyDescent="0.25">
      <c r="A94" s="21" t="s">
        <v>403</v>
      </c>
      <c r="B94" s="11" t="s">
        <v>86</v>
      </c>
      <c r="C94" s="19" t="s">
        <v>91</v>
      </c>
      <c r="D94" s="19" t="s">
        <v>92</v>
      </c>
      <c r="E94" s="13" t="s">
        <v>374</v>
      </c>
      <c r="F94" s="13" t="s">
        <v>83</v>
      </c>
      <c r="G94" s="14">
        <v>24502</v>
      </c>
      <c r="H94" s="22">
        <v>1456</v>
      </c>
      <c r="I94" s="25">
        <v>1456</v>
      </c>
      <c r="J94" s="24">
        <f>I94-H94</f>
        <v>0</v>
      </c>
      <c r="L94" s="15">
        <f t="shared" si="10"/>
        <v>1039.9999999999998</v>
      </c>
      <c r="M94" s="15">
        <f>L94/SUBSTITUTE(F94,"ks","")*100</f>
        <v>10399.999999999996</v>
      </c>
    </row>
    <row r="95" spans="1:13" x14ac:dyDescent="0.25">
      <c r="A95" s="21" t="s">
        <v>404</v>
      </c>
      <c r="B95" s="11" t="s">
        <v>86</v>
      </c>
      <c r="C95" s="19" t="s">
        <v>91</v>
      </c>
      <c r="D95" s="19" t="s">
        <v>92</v>
      </c>
      <c r="E95" s="13" t="s">
        <v>378</v>
      </c>
      <c r="F95" s="13" t="s">
        <v>83</v>
      </c>
      <c r="G95" s="14">
        <v>24503</v>
      </c>
      <c r="H95" s="22">
        <v>2912</v>
      </c>
      <c r="I95" s="25">
        <v>2912</v>
      </c>
      <c r="J95" s="24">
        <f>I95-H95</f>
        <v>0</v>
      </c>
      <c r="L95" s="15">
        <f t="shared" si="10"/>
        <v>2079.9999999999995</v>
      </c>
      <c r="M95" s="15">
        <f>L95/SUBSTITUTE(F95,"ks","")*100</f>
        <v>20799.999999999993</v>
      </c>
    </row>
    <row r="96" spans="1:13" x14ac:dyDescent="0.25">
      <c r="A96" s="21" t="s">
        <v>93</v>
      </c>
      <c r="B96" s="11" t="s">
        <v>86</v>
      </c>
      <c r="C96" s="19" t="s">
        <v>775</v>
      </c>
      <c r="D96" s="19" t="s">
        <v>92</v>
      </c>
      <c r="E96" s="13" t="s">
        <v>94</v>
      </c>
      <c r="F96" s="13" t="s">
        <v>83</v>
      </c>
      <c r="G96" s="14">
        <v>30991</v>
      </c>
      <c r="H96" s="22">
        <v>550.20000000000005</v>
      </c>
      <c r="I96" s="25">
        <v>550.20000000000005</v>
      </c>
      <c r="J96" s="24">
        <f t="shared" si="11"/>
        <v>0</v>
      </c>
      <c r="L96" s="15">
        <f t="shared" si="10"/>
        <v>393</v>
      </c>
      <c r="M96" s="15">
        <f t="shared" si="2"/>
        <v>3929.9999999999995</v>
      </c>
    </row>
    <row r="97" spans="1:13" x14ac:dyDescent="0.25">
      <c r="A97" s="21" t="s">
        <v>405</v>
      </c>
      <c r="B97" s="11" t="s">
        <v>86</v>
      </c>
      <c r="C97" s="19" t="s">
        <v>775</v>
      </c>
      <c r="D97" s="19" t="s">
        <v>92</v>
      </c>
      <c r="E97" s="13" t="s">
        <v>380</v>
      </c>
      <c r="F97" s="13" t="s">
        <v>83</v>
      </c>
      <c r="G97" s="14">
        <v>30992</v>
      </c>
      <c r="H97" s="22">
        <v>908.6</v>
      </c>
      <c r="I97" s="25">
        <v>908.6</v>
      </c>
      <c r="J97" s="24">
        <f t="shared" ref="J97:J103" si="16">I97-H97</f>
        <v>0</v>
      </c>
      <c r="L97" s="15">
        <f t="shared" si="10"/>
        <v>648.99999999999989</v>
      </c>
      <c r="M97" s="15">
        <f t="shared" ref="M97:M103" si="17">L97/SUBSTITUTE(F97,"ks","")*100</f>
        <v>6489.9999999999991</v>
      </c>
    </row>
    <row r="98" spans="1:13" x14ac:dyDescent="0.25">
      <c r="A98" s="21" t="s">
        <v>762</v>
      </c>
      <c r="B98" s="11" t="s">
        <v>86</v>
      </c>
      <c r="C98" s="19" t="s">
        <v>775</v>
      </c>
      <c r="D98" s="19" t="s">
        <v>92</v>
      </c>
      <c r="E98" s="13" t="s">
        <v>763</v>
      </c>
      <c r="F98" s="13" t="s">
        <v>83</v>
      </c>
      <c r="G98" s="14">
        <v>30993</v>
      </c>
      <c r="H98" s="22">
        <v>2584.4</v>
      </c>
      <c r="I98" s="25">
        <v>2584.4</v>
      </c>
      <c r="J98" s="24">
        <f t="shared" si="16"/>
        <v>0</v>
      </c>
      <c r="L98" s="15">
        <f t="shared" si="10"/>
        <v>1846</v>
      </c>
      <c r="M98" s="15">
        <f t="shared" si="17"/>
        <v>18460</v>
      </c>
    </row>
    <row r="99" spans="1:13" x14ac:dyDescent="0.25">
      <c r="A99" s="21" t="s">
        <v>549</v>
      </c>
      <c r="B99" s="11" t="s">
        <v>86</v>
      </c>
      <c r="C99" s="19" t="s">
        <v>562</v>
      </c>
      <c r="D99" s="19" t="s">
        <v>545</v>
      </c>
      <c r="E99" s="13" t="s">
        <v>56</v>
      </c>
      <c r="F99" s="13" t="s">
        <v>83</v>
      </c>
      <c r="G99" s="14">
        <v>32640</v>
      </c>
      <c r="H99" s="22">
        <v>728</v>
      </c>
      <c r="I99" s="25">
        <v>728</v>
      </c>
      <c r="J99" s="24">
        <f t="shared" si="16"/>
        <v>0</v>
      </c>
      <c r="L99" s="15">
        <f t="shared" si="10"/>
        <v>519.99999999999989</v>
      </c>
      <c r="M99" s="15">
        <f t="shared" si="17"/>
        <v>5199.9999999999982</v>
      </c>
    </row>
    <row r="100" spans="1:13" x14ac:dyDescent="0.25">
      <c r="A100" s="21" t="s">
        <v>550</v>
      </c>
      <c r="B100" s="11" t="s">
        <v>86</v>
      </c>
      <c r="C100" s="19" t="s">
        <v>562</v>
      </c>
      <c r="D100" s="19" t="s">
        <v>545</v>
      </c>
      <c r="E100" s="13" t="s">
        <v>515</v>
      </c>
      <c r="F100" s="13" t="s">
        <v>83</v>
      </c>
      <c r="G100" s="14">
        <v>32641</v>
      </c>
      <c r="H100" s="22">
        <v>1136.8</v>
      </c>
      <c r="I100" s="25">
        <v>1136.8</v>
      </c>
      <c r="J100" s="24">
        <f t="shared" si="16"/>
        <v>0</v>
      </c>
      <c r="L100" s="15">
        <f t="shared" si="10"/>
        <v>811.99999999999989</v>
      </c>
      <c r="M100" s="15">
        <f t="shared" si="17"/>
        <v>8119.9999999999991</v>
      </c>
    </row>
    <row r="101" spans="1:13" x14ac:dyDescent="0.25">
      <c r="A101" s="21" t="s">
        <v>551</v>
      </c>
      <c r="B101" s="11" t="s">
        <v>86</v>
      </c>
      <c r="C101" s="19" t="s">
        <v>562</v>
      </c>
      <c r="D101" s="19" t="s">
        <v>545</v>
      </c>
      <c r="E101" s="13" t="s">
        <v>546</v>
      </c>
      <c r="F101" s="13" t="s">
        <v>83</v>
      </c>
      <c r="G101" s="14">
        <v>32642</v>
      </c>
      <c r="H101" s="22">
        <v>1913.8</v>
      </c>
      <c r="I101" s="25">
        <v>1913.8</v>
      </c>
      <c r="J101" s="24">
        <f t="shared" si="16"/>
        <v>0</v>
      </c>
      <c r="L101" s="15">
        <f t="shared" si="10"/>
        <v>1366.9999999999998</v>
      </c>
      <c r="M101" s="15">
        <f t="shared" si="17"/>
        <v>13669.999999999998</v>
      </c>
    </row>
    <row r="102" spans="1:13" x14ac:dyDescent="0.25">
      <c r="A102" s="21" t="s">
        <v>552</v>
      </c>
      <c r="B102" s="11" t="s">
        <v>86</v>
      </c>
      <c r="C102" s="19" t="s">
        <v>562</v>
      </c>
      <c r="D102" s="19" t="s">
        <v>545</v>
      </c>
      <c r="E102" s="13" t="s">
        <v>548</v>
      </c>
      <c r="F102" s="13" t="s">
        <v>83</v>
      </c>
      <c r="G102" s="14">
        <v>32643</v>
      </c>
      <c r="H102" s="22">
        <v>3157</v>
      </c>
      <c r="I102" s="25">
        <v>3157</v>
      </c>
      <c r="J102" s="24">
        <f t="shared" si="16"/>
        <v>0</v>
      </c>
      <c r="L102" s="15">
        <f t="shared" si="10"/>
        <v>2254.9999999999995</v>
      </c>
      <c r="M102" s="15">
        <f t="shared" si="17"/>
        <v>22549.999999999993</v>
      </c>
    </row>
    <row r="103" spans="1:13" x14ac:dyDescent="0.25">
      <c r="A103" s="21" t="s">
        <v>553</v>
      </c>
      <c r="B103" s="11" t="s">
        <v>86</v>
      </c>
      <c r="C103" s="19" t="s">
        <v>562</v>
      </c>
      <c r="D103" s="19" t="s">
        <v>545</v>
      </c>
      <c r="E103" s="13" t="s">
        <v>547</v>
      </c>
      <c r="F103" s="13" t="s">
        <v>83</v>
      </c>
      <c r="G103" s="14">
        <v>32644</v>
      </c>
      <c r="H103" s="22">
        <v>4130</v>
      </c>
      <c r="I103" s="25">
        <v>4130</v>
      </c>
      <c r="J103" s="24">
        <f t="shared" si="16"/>
        <v>0</v>
      </c>
      <c r="L103" s="15">
        <f t="shared" si="10"/>
        <v>2949.9999999999995</v>
      </c>
      <c r="M103" s="15">
        <f t="shared" si="17"/>
        <v>29499.999999999993</v>
      </c>
    </row>
    <row r="104" spans="1:13" x14ac:dyDescent="0.25">
      <c r="A104" s="21" t="s">
        <v>95</v>
      </c>
      <c r="B104" s="11" t="s">
        <v>86</v>
      </c>
      <c r="C104" s="19" t="s">
        <v>776</v>
      </c>
      <c r="D104" s="19" t="s">
        <v>96</v>
      </c>
      <c r="E104" s="13" t="s">
        <v>56</v>
      </c>
      <c r="F104" s="13" t="s">
        <v>97</v>
      </c>
      <c r="G104" s="14">
        <v>20254</v>
      </c>
      <c r="H104" s="22">
        <v>1584.8</v>
      </c>
      <c r="I104" s="25">
        <v>1584.8</v>
      </c>
      <c r="J104" s="24">
        <f t="shared" si="11"/>
        <v>0</v>
      </c>
      <c r="L104" s="15">
        <f t="shared" si="10"/>
        <v>1131.9999999999998</v>
      </c>
      <c r="M104" s="15">
        <f t="shared" si="2"/>
        <v>5659.9999999999991</v>
      </c>
    </row>
    <row r="105" spans="1:13" x14ac:dyDescent="0.25">
      <c r="A105" s="21" t="s">
        <v>406</v>
      </c>
      <c r="B105" s="11" t="s">
        <v>86</v>
      </c>
      <c r="C105" s="19" t="s">
        <v>776</v>
      </c>
      <c r="D105" s="19" t="s">
        <v>96</v>
      </c>
      <c r="E105" s="13" t="s">
        <v>374</v>
      </c>
      <c r="F105" s="13" t="s">
        <v>97</v>
      </c>
      <c r="G105" s="14">
        <v>20255</v>
      </c>
      <c r="H105" s="22">
        <v>2531.1999999999998</v>
      </c>
      <c r="I105" s="25">
        <v>2531.1999999999998</v>
      </c>
      <c r="J105" s="24">
        <f t="shared" ref="J105:J111" si="18">I105-H105</f>
        <v>0</v>
      </c>
      <c r="L105" s="15">
        <f t="shared" si="10"/>
        <v>1807.9999999999995</v>
      </c>
      <c r="M105" s="15">
        <f t="shared" ref="M105:M111" si="19">L105/SUBSTITUTE(F105,"ks","")*100</f>
        <v>9039.9999999999982</v>
      </c>
    </row>
    <row r="106" spans="1:13" x14ac:dyDescent="0.25">
      <c r="A106" s="21" t="s">
        <v>104</v>
      </c>
      <c r="B106" s="11" t="s">
        <v>86</v>
      </c>
      <c r="C106" s="19" t="s">
        <v>99</v>
      </c>
      <c r="D106" s="19" t="s">
        <v>105</v>
      </c>
      <c r="E106" s="13" t="s">
        <v>56</v>
      </c>
      <c r="F106" s="13" t="s">
        <v>83</v>
      </c>
      <c r="G106" s="14" t="s">
        <v>106</v>
      </c>
      <c r="H106" s="22">
        <v>1164.8</v>
      </c>
      <c r="I106" s="25">
        <v>1164.8</v>
      </c>
      <c r="J106" s="24">
        <f>I106-H106</f>
        <v>0</v>
      </c>
      <c r="L106" s="15">
        <f t="shared" si="10"/>
        <v>831.99999999999977</v>
      </c>
      <c r="M106" s="15">
        <f>L106/SUBSTITUTE(F106,"ks","")*100</f>
        <v>8319.9999999999982</v>
      </c>
    </row>
    <row r="107" spans="1:13" x14ac:dyDescent="0.25">
      <c r="A107" s="21" t="s">
        <v>407</v>
      </c>
      <c r="B107" s="11" t="s">
        <v>86</v>
      </c>
      <c r="C107" s="19" t="s">
        <v>99</v>
      </c>
      <c r="D107" s="19" t="s">
        <v>105</v>
      </c>
      <c r="E107" s="13" t="s">
        <v>374</v>
      </c>
      <c r="F107" s="13" t="s">
        <v>83</v>
      </c>
      <c r="G107" s="14">
        <v>20706</v>
      </c>
      <c r="H107" s="22">
        <v>2329.6</v>
      </c>
      <c r="I107" s="25">
        <v>2329.6</v>
      </c>
      <c r="J107" s="24">
        <f>I107-H107</f>
        <v>0</v>
      </c>
      <c r="L107" s="15">
        <f t="shared" si="10"/>
        <v>1663.9999999999995</v>
      </c>
      <c r="M107" s="15">
        <f>L107/SUBSTITUTE(F107,"ks","")*100</f>
        <v>16639.999999999996</v>
      </c>
    </row>
    <row r="108" spans="1:13" x14ac:dyDescent="0.25">
      <c r="A108" s="21" t="s">
        <v>408</v>
      </c>
      <c r="B108" s="11" t="s">
        <v>86</v>
      </c>
      <c r="C108" s="19" t="s">
        <v>99</v>
      </c>
      <c r="D108" s="19" t="s">
        <v>105</v>
      </c>
      <c r="E108" s="13" t="s">
        <v>378</v>
      </c>
      <c r="F108" s="13" t="s">
        <v>83</v>
      </c>
      <c r="G108" s="14">
        <v>20707</v>
      </c>
      <c r="H108" s="22">
        <v>4659.2</v>
      </c>
      <c r="I108" s="25">
        <v>4659.2</v>
      </c>
      <c r="J108" s="24">
        <f>I108-H108</f>
        <v>0</v>
      </c>
      <c r="L108" s="15">
        <f t="shared" si="10"/>
        <v>3327.9999999999991</v>
      </c>
      <c r="M108" s="15">
        <f>L108/SUBSTITUTE(F108,"ks","")*100</f>
        <v>33279.999999999993</v>
      </c>
    </row>
    <row r="109" spans="1:13" x14ac:dyDescent="0.25">
      <c r="A109" s="21" t="s">
        <v>98</v>
      </c>
      <c r="B109" s="11" t="s">
        <v>86</v>
      </c>
      <c r="C109" s="19" t="s">
        <v>99</v>
      </c>
      <c r="D109" s="19" t="s">
        <v>381</v>
      </c>
      <c r="E109" s="13" t="s">
        <v>100</v>
      </c>
      <c r="F109" s="13" t="s">
        <v>83</v>
      </c>
      <c r="G109" s="14" t="s">
        <v>101</v>
      </c>
      <c r="H109" s="22">
        <v>757.12</v>
      </c>
      <c r="I109" s="25">
        <v>757.12</v>
      </c>
      <c r="J109" s="24">
        <f>I109-H109</f>
        <v>0</v>
      </c>
      <c r="L109" s="15">
        <f t="shared" si="10"/>
        <v>540.79999999999995</v>
      </c>
      <c r="M109" s="15">
        <f>L109/SUBSTITUTE(F109,"ks","")*100</f>
        <v>5408</v>
      </c>
    </row>
    <row r="110" spans="1:13" x14ac:dyDescent="0.25">
      <c r="A110" s="21" t="s">
        <v>102</v>
      </c>
      <c r="B110" s="11" t="s">
        <v>86</v>
      </c>
      <c r="C110" s="19" t="s">
        <v>99</v>
      </c>
      <c r="D110" s="19" t="s">
        <v>381</v>
      </c>
      <c r="E110" s="13" t="s">
        <v>56</v>
      </c>
      <c r="F110" s="13" t="s">
        <v>83</v>
      </c>
      <c r="G110" s="14" t="s">
        <v>103</v>
      </c>
      <c r="H110" s="22">
        <v>1164.8</v>
      </c>
      <c r="I110" s="25">
        <v>1164.8</v>
      </c>
      <c r="J110" s="24">
        <f>I110-H110</f>
        <v>0</v>
      </c>
      <c r="L110" s="15">
        <f t="shared" si="10"/>
        <v>831.99999999999977</v>
      </c>
      <c r="M110" s="15">
        <f>L110/SUBSTITUTE(F110,"ks","")*100</f>
        <v>8319.9999999999982</v>
      </c>
    </row>
    <row r="111" spans="1:13" x14ac:dyDescent="0.25">
      <c r="A111" s="21" t="s">
        <v>409</v>
      </c>
      <c r="B111" s="11" t="s">
        <v>86</v>
      </c>
      <c r="C111" s="19" t="s">
        <v>99</v>
      </c>
      <c r="D111" s="19" t="s">
        <v>381</v>
      </c>
      <c r="E111" s="13" t="s">
        <v>382</v>
      </c>
      <c r="F111" s="13" t="s">
        <v>83</v>
      </c>
      <c r="G111" s="14">
        <v>20702</v>
      </c>
      <c r="H111" s="22">
        <v>1499.4</v>
      </c>
      <c r="I111" s="25">
        <v>1499.4</v>
      </c>
      <c r="J111" s="24">
        <f t="shared" si="18"/>
        <v>0</v>
      </c>
      <c r="L111" s="15">
        <f t="shared" si="10"/>
        <v>1071</v>
      </c>
      <c r="M111" s="15">
        <f t="shared" si="19"/>
        <v>10710</v>
      </c>
    </row>
    <row r="112" spans="1:13" ht="18" customHeight="1" x14ac:dyDescent="0.2">
      <c r="G112" s="17"/>
      <c r="K112" s="3"/>
    </row>
    <row r="113" spans="1:13" ht="10.199999999999999" customHeight="1" x14ac:dyDescent="0.25">
      <c r="A113" s="123" t="s">
        <v>569</v>
      </c>
      <c r="B113" s="9"/>
      <c r="C113" s="125" t="s">
        <v>0</v>
      </c>
      <c r="D113" s="125" t="s">
        <v>1</v>
      </c>
      <c r="E113" s="125" t="s">
        <v>42</v>
      </c>
      <c r="F113" s="125" t="s">
        <v>3</v>
      </c>
      <c r="G113" s="127" t="s">
        <v>4</v>
      </c>
      <c r="H113" s="128" t="s">
        <v>456</v>
      </c>
      <c r="I113" s="130" t="s">
        <v>457</v>
      </c>
      <c r="J113" s="128" t="s">
        <v>5</v>
      </c>
      <c r="L113" s="133" t="s">
        <v>882</v>
      </c>
      <c r="M113" s="133" t="s">
        <v>444</v>
      </c>
    </row>
    <row r="114" spans="1:13" ht="12" customHeight="1" thickBot="1" x14ac:dyDescent="0.3">
      <c r="A114" s="124"/>
      <c r="B114" s="10"/>
      <c r="C114" s="126"/>
      <c r="D114" s="126"/>
      <c r="E114" s="126"/>
      <c r="F114" s="126"/>
      <c r="G114" s="126"/>
      <c r="H114" s="129"/>
      <c r="I114" s="131"/>
      <c r="J114" s="132"/>
      <c r="L114" s="134"/>
      <c r="M114" s="134"/>
    </row>
    <row r="115" spans="1:13" ht="13.8" thickTop="1" x14ac:dyDescent="0.25">
      <c r="A115" s="21" t="s">
        <v>107</v>
      </c>
      <c r="B115" s="11" t="s">
        <v>86</v>
      </c>
      <c r="C115" s="19" t="s">
        <v>777</v>
      </c>
      <c r="D115" s="19" t="s">
        <v>108</v>
      </c>
      <c r="E115" s="13" t="s">
        <v>109</v>
      </c>
      <c r="F115" s="13" t="s">
        <v>83</v>
      </c>
      <c r="G115" s="14">
        <v>23083</v>
      </c>
      <c r="H115" s="22">
        <v>142.80000000000001</v>
      </c>
      <c r="I115" s="25">
        <v>142.80000000000001</v>
      </c>
      <c r="J115" s="23">
        <f>I115-H115</f>
        <v>0</v>
      </c>
      <c r="L115" s="15">
        <f>I115/1.12/1.25</f>
        <v>102</v>
      </c>
      <c r="M115" s="15">
        <f t="shared" ref="M115:M220" si="20">L115/SUBSTITUTE(F115,"ks","")*100</f>
        <v>1019.9999999999999</v>
      </c>
    </row>
    <row r="116" spans="1:13" x14ac:dyDescent="0.25">
      <c r="A116" s="21" t="s">
        <v>110</v>
      </c>
      <c r="B116" s="11" t="s">
        <v>86</v>
      </c>
      <c r="C116" s="19" t="s">
        <v>777</v>
      </c>
      <c r="D116" s="19" t="s">
        <v>108</v>
      </c>
      <c r="E116" s="13" t="s">
        <v>111</v>
      </c>
      <c r="F116" s="13" t="s">
        <v>83</v>
      </c>
      <c r="G116" s="14">
        <v>23084</v>
      </c>
      <c r="H116" s="22">
        <v>226.8</v>
      </c>
      <c r="I116" s="25">
        <v>226.8</v>
      </c>
      <c r="J116" s="24">
        <f>I116-H116</f>
        <v>0</v>
      </c>
      <c r="L116" s="15">
        <f>I116/1.12/1.25</f>
        <v>162</v>
      </c>
      <c r="M116" s="15">
        <f t="shared" si="20"/>
        <v>1620</v>
      </c>
    </row>
    <row r="117" spans="1:13" ht="18" customHeight="1" x14ac:dyDescent="0.2">
      <c r="G117" s="17"/>
      <c r="K117" s="3"/>
    </row>
    <row r="118" spans="1:13" ht="10.199999999999999" customHeight="1" x14ac:dyDescent="0.25">
      <c r="A118" s="123" t="s">
        <v>569</v>
      </c>
      <c r="B118" s="9"/>
      <c r="C118" s="125" t="s">
        <v>0</v>
      </c>
      <c r="D118" s="125" t="s">
        <v>1</v>
      </c>
      <c r="E118" s="125" t="s">
        <v>42</v>
      </c>
      <c r="F118" s="125" t="s">
        <v>3</v>
      </c>
      <c r="G118" s="127" t="s">
        <v>4</v>
      </c>
      <c r="H118" s="128" t="s">
        <v>456</v>
      </c>
      <c r="I118" s="130" t="s">
        <v>457</v>
      </c>
      <c r="J118" s="128" t="s">
        <v>5</v>
      </c>
      <c r="L118" s="133" t="s">
        <v>882</v>
      </c>
      <c r="M118" s="133" t="s">
        <v>444</v>
      </c>
    </row>
    <row r="119" spans="1:13" ht="12" customHeight="1" thickBot="1" x14ac:dyDescent="0.3">
      <c r="A119" s="124"/>
      <c r="B119" s="10"/>
      <c r="C119" s="126"/>
      <c r="D119" s="126"/>
      <c r="E119" s="126"/>
      <c r="F119" s="126"/>
      <c r="G119" s="126"/>
      <c r="H119" s="129"/>
      <c r="I119" s="131"/>
      <c r="J119" s="132"/>
      <c r="L119" s="134"/>
      <c r="M119" s="134"/>
    </row>
    <row r="120" spans="1:13" ht="13.8" thickTop="1" x14ac:dyDescent="0.25">
      <c r="A120" s="21" t="s">
        <v>115</v>
      </c>
      <c r="B120" s="11" t="s">
        <v>86</v>
      </c>
      <c r="C120" s="19" t="s">
        <v>116</v>
      </c>
      <c r="D120" s="19" t="s">
        <v>117</v>
      </c>
      <c r="E120" s="13" t="s">
        <v>118</v>
      </c>
      <c r="F120" s="13" t="s">
        <v>83</v>
      </c>
      <c r="G120" s="14">
        <v>148147</v>
      </c>
      <c r="H120" s="22">
        <v>436.8</v>
      </c>
      <c r="I120" s="25">
        <v>436.8</v>
      </c>
      <c r="J120" s="23">
        <f t="shared" ref="J120:J139" si="21">I120-H120</f>
        <v>0</v>
      </c>
      <c r="L120" s="15">
        <f>I120/1.12/1.25</f>
        <v>312</v>
      </c>
      <c r="M120" s="15">
        <f t="shared" si="20"/>
        <v>3120</v>
      </c>
    </row>
    <row r="121" spans="1:13" x14ac:dyDescent="0.25">
      <c r="A121" s="21" t="s">
        <v>119</v>
      </c>
      <c r="B121" s="11" t="s">
        <v>86</v>
      </c>
      <c r="C121" s="19" t="s">
        <v>116</v>
      </c>
      <c r="D121" s="19" t="s">
        <v>117</v>
      </c>
      <c r="E121" s="13" t="s">
        <v>56</v>
      </c>
      <c r="F121" s="13" t="s">
        <v>83</v>
      </c>
      <c r="G121" s="14">
        <v>148148</v>
      </c>
      <c r="H121" s="22">
        <v>876.4</v>
      </c>
      <c r="I121" s="25">
        <v>876.4</v>
      </c>
      <c r="J121" s="24">
        <f t="shared" si="21"/>
        <v>0</v>
      </c>
      <c r="L121" s="15">
        <f t="shared" ref="L121:L139" si="22">I121/1.12/1.25</f>
        <v>625.99999999999989</v>
      </c>
      <c r="M121" s="15">
        <f t="shared" si="20"/>
        <v>6259.9999999999991</v>
      </c>
    </row>
    <row r="122" spans="1:13" x14ac:dyDescent="0.25">
      <c r="A122" s="21" t="s">
        <v>411</v>
      </c>
      <c r="B122" s="11" t="s">
        <v>86</v>
      </c>
      <c r="C122" s="19" t="s">
        <v>116</v>
      </c>
      <c r="D122" s="19" t="s">
        <v>117</v>
      </c>
      <c r="E122" s="13" t="s">
        <v>374</v>
      </c>
      <c r="F122" s="13" t="s">
        <v>83</v>
      </c>
      <c r="G122" s="14">
        <v>148149</v>
      </c>
      <c r="H122" s="22">
        <v>1764</v>
      </c>
      <c r="I122" s="25">
        <v>1764</v>
      </c>
      <c r="J122" s="24">
        <f>I122-H122</f>
        <v>0</v>
      </c>
      <c r="L122" s="15">
        <f t="shared" si="22"/>
        <v>1259.9999999999998</v>
      </c>
      <c r="M122" s="15">
        <f>L122/SUBSTITUTE(F122,"ks","")*100</f>
        <v>12599.999999999996</v>
      </c>
    </row>
    <row r="123" spans="1:13" x14ac:dyDescent="0.25">
      <c r="A123" s="21" t="s">
        <v>120</v>
      </c>
      <c r="B123" s="11" t="s">
        <v>86</v>
      </c>
      <c r="C123" s="19" t="s">
        <v>116</v>
      </c>
      <c r="D123" s="19" t="s">
        <v>121</v>
      </c>
      <c r="E123" s="13" t="s">
        <v>122</v>
      </c>
      <c r="F123" s="13" t="s">
        <v>12</v>
      </c>
      <c r="G123" s="14">
        <v>148150</v>
      </c>
      <c r="H123" s="22">
        <v>524.16</v>
      </c>
      <c r="I123" s="25">
        <v>701.4</v>
      </c>
      <c r="J123" s="24">
        <f t="shared" si="21"/>
        <v>177.24</v>
      </c>
      <c r="L123" s="15">
        <f t="shared" si="22"/>
        <v>500.99999999999989</v>
      </c>
      <c r="M123" s="15">
        <f t="shared" si="20"/>
        <v>10019.999999999998</v>
      </c>
    </row>
    <row r="124" spans="1:13" x14ac:dyDescent="0.25">
      <c r="A124" s="21" t="s">
        <v>123</v>
      </c>
      <c r="B124" s="11" t="s">
        <v>86</v>
      </c>
      <c r="C124" s="19" t="s">
        <v>778</v>
      </c>
      <c r="D124" s="19" t="s">
        <v>124</v>
      </c>
      <c r="E124" s="13" t="s">
        <v>46</v>
      </c>
      <c r="F124" s="13" t="s">
        <v>83</v>
      </c>
      <c r="G124" s="14">
        <v>149265</v>
      </c>
      <c r="H124" s="22">
        <v>607.6</v>
      </c>
      <c r="I124" s="25">
        <v>607.6</v>
      </c>
      <c r="J124" s="24">
        <f t="shared" si="21"/>
        <v>0</v>
      </c>
      <c r="L124" s="15">
        <f t="shared" si="22"/>
        <v>434</v>
      </c>
      <c r="M124" s="15">
        <f t="shared" si="20"/>
        <v>4340</v>
      </c>
    </row>
    <row r="125" spans="1:13" x14ac:dyDescent="0.25">
      <c r="A125" s="21" t="s">
        <v>125</v>
      </c>
      <c r="B125" s="11" t="s">
        <v>86</v>
      </c>
      <c r="C125" s="19" t="s">
        <v>778</v>
      </c>
      <c r="D125" s="19" t="s">
        <v>124</v>
      </c>
      <c r="E125" s="13" t="s">
        <v>56</v>
      </c>
      <c r="F125" s="13" t="s">
        <v>83</v>
      </c>
      <c r="G125" s="14">
        <v>149266</v>
      </c>
      <c r="H125" s="22">
        <v>1582</v>
      </c>
      <c r="I125" s="25">
        <v>1582</v>
      </c>
      <c r="J125" s="24">
        <f t="shared" si="21"/>
        <v>0</v>
      </c>
      <c r="L125" s="15">
        <f t="shared" si="22"/>
        <v>1129.9999999999998</v>
      </c>
      <c r="M125" s="15">
        <f t="shared" si="20"/>
        <v>11299.999999999996</v>
      </c>
    </row>
    <row r="126" spans="1:13" x14ac:dyDescent="0.25">
      <c r="A126" s="21" t="s">
        <v>412</v>
      </c>
      <c r="B126" s="11" t="s">
        <v>86</v>
      </c>
      <c r="C126" s="19" t="s">
        <v>778</v>
      </c>
      <c r="D126" s="19" t="s">
        <v>124</v>
      </c>
      <c r="E126" s="13" t="s">
        <v>374</v>
      </c>
      <c r="F126" s="13" t="s">
        <v>12</v>
      </c>
      <c r="G126" s="14">
        <v>149267</v>
      </c>
      <c r="H126" s="22">
        <v>967.4</v>
      </c>
      <c r="I126" s="25">
        <v>967.4</v>
      </c>
      <c r="J126" s="24">
        <f>I126-H126</f>
        <v>0</v>
      </c>
      <c r="L126" s="15">
        <f t="shared" si="22"/>
        <v>690.99999999999989</v>
      </c>
      <c r="M126" s="15">
        <f>L126/SUBSTITUTE(F126,"ks","")*100</f>
        <v>13819.999999999998</v>
      </c>
    </row>
    <row r="127" spans="1:13" x14ac:dyDescent="0.25">
      <c r="A127" s="21" t="s">
        <v>126</v>
      </c>
      <c r="B127" s="11" t="s">
        <v>86</v>
      </c>
      <c r="C127" s="19" t="s">
        <v>778</v>
      </c>
      <c r="D127" s="19" t="s">
        <v>127</v>
      </c>
      <c r="E127" s="13" t="s">
        <v>122</v>
      </c>
      <c r="F127" s="13" t="s">
        <v>12</v>
      </c>
      <c r="G127" s="14">
        <v>149268</v>
      </c>
      <c r="H127" s="22">
        <v>729.12</v>
      </c>
      <c r="I127" s="25">
        <v>922.6</v>
      </c>
      <c r="J127" s="24">
        <f t="shared" si="21"/>
        <v>193.48000000000002</v>
      </c>
      <c r="L127" s="15">
        <f t="shared" si="22"/>
        <v>658.99999999999989</v>
      </c>
      <c r="M127" s="15">
        <f t="shared" si="20"/>
        <v>13179.999999999998</v>
      </c>
    </row>
    <row r="128" spans="1:13" x14ac:dyDescent="0.25">
      <c r="A128" s="21" t="s">
        <v>128</v>
      </c>
      <c r="B128" s="11" t="s">
        <v>86</v>
      </c>
      <c r="C128" s="19" t="s">
        <v>798</v>
      </c>
      <c r="D128" s="19" t="s">
        <v>129</v>
      </c>
      <c r="E128" s="13" t="s">
        <v>130</v>
      </c>
      <c r="F128" s="13" t="s">
        <v>83</v>
      </c>
      <c r="G128" s="14">
        <v>162460</v>
      </c>
      <c r="H128" s="22">
        <v>168</v>
      </c>
      <c r="I128" s="25">
        <v>168</v>
      </c>
      <c r="J128" s="24">
        <f t="shared" si="21"/>
        <v>0</v>
      </c>
      <c r="L128" s="15">
        <f t="shared" si="22"/>
        <v>119.99999999999997</v>
      </c>
      <c r="M128" s="15">
        <f t="shared" si="20"/>
        <v>1199.9999999999995</v>
      </c>
    </row>
    <row r="129" spans="1:13" x14ac:dyDescent="0.25">
      <c r="A129" s="21" t="s">
        <v>766</v>
      </c>
      <c r="B129" s="11" t="s">
        <v>86</v>
      </c>
      <c r="C129" s="19" t="s">
        <v>798</v>
      </c>
      <c r="D129" s="19" t="s">
        <v>129</v>
      </c>
      <c r="E129" s="13" t="s">
        <v>130</v>
      </c>
      <c r="F129" s="13" t="s">
        <v>10</v>
      </c>
      <c r="G129" s="14">
        <v>162461</v>
      </c>
      <c r="H129" s="22">
        <v>1372</v>
      </c>
      <c r="I129" s="25">
        <v>1372</v>
      </c>
      <c r="J129" s="24">
        <f t="shared" si="21"/>
        <v>0</v>
      </c>
      <c r="L129" s="15">
        <f t="shared" si="22"/>
        <v>979.99999999999977</v>
      </c>
      <c r="M129" s="15">
        <f t="shared" si="20"/>
        <v>979.99999999999977</v>
      </c>
    </row>
    <row r="130" spans="1:13" x14ac:dyDescent="0.25">
      <c r="A130" s="21" t="s">
        <v>131</v>
      </c>
      <c r="B130" s="11" t="s">
        <v>86</v>
      </c>
      <c r="C130" s="19" t="s">
        <v>798</v>
      </c>
      <c r="D130" s="19" t="s">
        <v>129</v>
      </c>
      <c r="E130" s="13" t="s">
        <v>111</v>
      </c>
      <c r="F130" s="13" t="s">
        <v>83</v>
      </c>
      <c r="G130" s="14">
        <v>162462</v>
      </c>
      <c r="H130" s="22">
        <v>372.4</v>
      </c>
      <c r="I130" s="25">
        <v>372.4</v>
      </c>
      <c r="J130" s="24">
        <f t="shared" si="21"/>
        <v>0</v>
      </c>
      <c r="L130" s="15">
        <f t="shared" si="22"/>
        <v>265.99999999999994</v>
      </c>
      <c r="M130" s="15">
        <f t="shared" si="20"/>
        <v>2659.9999999999995</v>
      </c>
    </row>
    <row r="131" spans="1:13" x14ac:dyDescent="0.25">
      <c r="A131" s="21" t="s">
        <v>132</v>
      </c>
      <c r="B131" s="11" t="s">
        <v>86</v>
      </c>
      <c r="C131" s="19" t="s">
        <v>798</v>
      </c>
      <c r="D131" s="19" t="s">
        <v>134</v>
      </c>
      <c r="E131" s="13" t="s">
        <v>111</v>
      </c>
      <c r="F131" s="13" t="s">
        <v>15</v>
      </c>
      <c r="G131" s="14">
        <v>162463</v>
      </c>
      <c r="H131" s="22">
        <v>1407</v>
      </c>
      <c r="I131" s="25">
        <v>1407</v>
      </c>
      <c r="J131" s="24">
        <f t="shared" si="21"/>
        <v>0</v>
      </c>
      <c r="L131" s="15">
        <f t="shared" si="22"/>
        <v>1004.9999999999998</v>
      </c>
      <c r="M131" s="15">
        <f t="shared" si="20"/>
        <v>2009.9999999999995</v>
      </c>
    </row>
    <row r="132" spans="1:13" x14ac:dyDescent="0.25">
      <c r="A132" s="21" t="s">
        <v>413</v>
      </c>
      <c r="B132" s="11" t="s">
        <v>86</v>
      </c>
      <c r="C132" s="19" t="s">
        <v>798</v>
      </c>
      <c r="D132" s="19" t="s">
        <v>134</v>
      </c>
      <c r="E132" s="13" t="s">
        <v>384</v>
      </c>
      <c r="F132" s="13" t="s">
        <v>83</v>
      </c>
      <c r="G132" s="14">
        <v>162464</v>
      </c>
      <c r="H132" s="22">
        <v>645.4</v>
      </c>
      <c r="I132" s="25">
        <v>645.4</v>
      </c>
      <c r="J132" s="24">
        <f t="shared" ref="J132:J134" si="23">I132-H132</f>
        <v>0</v>
      </c>
      <c r="L132" s="15">
        <f t="shared" si="22"/>
        <v>460.99999999999989</v>
      </c>
      <c r="M132" s="15">
        <f>L132/SUBSTITUTE(F132,"ks","")*100</f>
        <v>4609.9999999999991</v>
      </c>
    </row>
    <row r="133" spans="1:13" x14ac:dyDescent="0.25">
      <c r="A133" s="21" t="s">
        <v>530</v>
      </c>
      <c r="B133" s="11" t="s">
        <v>86</v>
      </c>
      <c r="C133" s="19" t="s">
        <v>798</v>
      </c>
      <c r="D133" s="19" t="s">
        <v>134</v>
      </c>
      <c r="E133" s="13" t="s">
        <v>385</v>
      </c>
      <c r="F133" s="13" t="s">
        <v>83</v>
      </c>
      <c r="G133" s="14">
        <v>162465</v>
      </c>
      <c r="H133" s="22">
        <v>817.6</v>
      </c>
      <c r="I133" s="25">
        <v>862.4</v>
      </c>
      <c r="J133" s="24">
        <v>44.8</v>
      </c>
      <c r="L133" s="15">
        <f t="shared" si="22"/>
        <v>615.99999999999989</v>
      </c>
      <c r="M133" s="15">
        <f t="shared" ref="M133:M137" si="24">L133/SUBSTITUTE(F133,"ks","")*100</f>
        <v>6159.9999999999991</v>
      </c>
    </row>
    <row r="134" spans="1:13" x14ac:dyDescent="0.25">
      <c r="A134" s="21" t="s">
        <v>531</v>
      </c>
      <c r="B134" s="11" t="s">
        <v>86</v>
      </c>
      <c r="C134" s="19" t="s">
        <v>798</v>
      </c>
      <c r="D134" s="19" t="s">
        <v>134</v>
      </c>
      <c r="E134" s="13" t="s">
        <v>376</v>
      </c>
      <c r="F134" s="13" t="s">
        <v>83</v>
      </c>
      <c r="G134" s="14">
        <v>162466</v>
      </c>
      <c r="H134" s="22">
        <v>1139.5999999999999</v>
      </c>
      <c r="I134" s="25">
        <v>1139.5999999999999</v>
      </c>
      <c r="J134" s="24">
        <f t="shared" si="23"/>
        <v>0</v>
      </c>
      <c r="L134" s="15">
        <f t="shared" si="22"/>
        <v>813.99999999999977</v>
      </c>
      <c r="M134" s="15">
        <f t="shared" si="24"/>
        <v>8139.9999999999982</v>
      </c>
    </row>
    <row r="135" spans="1:13" x14ac:dyDescent="0.25">
      <c r="A135" s="21" t="s">
        <v>133</v>
      </c>
      <c r="B135" s="11" t="s">
        <v>86</v>
      </c>
      <c r="C135" s="19" t="s">
        <v>779</v>
      </c>
      <c r="D135" s="19" t="s">
        <v>134</v>
      </c>
      <c r="E135" s="13" t="s">
        <v>461</v>
      </c>
      <c r="F135" s="13" t="s">
        <v>135</v>
      </c>
      <c r="G135" s="14" t="s">
        <v>136</v>
      </c>
      <c r="H135" s="22">
        <v>208.6</v>
      </c>
      <c r="I135" s="25">
        <v>208.6</v>
      </c>
      <c r="J135" s="24">
        <f t="shared" si="21"/>
        <v>0</v>
      </c>
      <c r="L135" s="15">
        <f t="shared" si="22"/>
        <v>148.99999999999997</v>
      </c>
      <c r="M135" s="15">
        <f>L135/SUBSTITUTE(F135,"role","")*100</f>
        <v>14899.999999999996</v>
      </c>
    </row>
    <row r="136" spans="1:13" x14ac:dyDescent="0.25">
      <c r="A136" s="21" t="s">
        <v>532</v>
      </c>
      <c r="B136" s="11" t="s">
        <v>86</v>
      </c>
      <c r="C136" s="19" t="s">
        <v>779</v>
      </c>
      <c r="D136" s="19" t="s">
        <v>134</v>
      </c>
      <c r="E136" s="13" t="s">
        <v>38</v>
      </c>
      <c r="F136" s="13" t="s">
        <v>37</v>
      </c>
      <c r="G136" s="14">
        <v>20468</v>
      </c>
      <c r="H136" s="22">
        <v>1224.3</v>
      </c>
      <c r="I136" s="25">
        <v>1224.3</v>
      </c>
      <c r="J136" s="24">
        <f t="shared" si="21"/>
        <v>0</v>
      </c>
      <c r="L136" s="15">
        <f t="shared" si="22"/>
        <v>874.49999999999977</v>
      </c>
      <c r="M136" s="15">
        <f t="shared" si="24"/>
        <v>87449.999999999971</v>
      </c>
    </row>
    <row r="137" spans="1:13" x14ac:dyDescent="0.25">
      <c r="A137" s="21" t="s">
        <v>533</v>
      </c>
      <c r="B137" s="11" t="s">
        <v>86</v>
      </c>
      <c r="C137" s="19" t="s">
        <v>779</v>
      </c>
      <c r="D137" s="19" t="s">
        <v>134</v>
      </c>
      <c r="E137" s="13" t="s">
        <v>39</v>
      </c>
      <c r="F137" s="13" t="s">
        <v>37</v>
      </c>
      <c r="G137" s="14">
        <v>20469</v>
      </c>
      <c r="H137" s="22">
        <v>1668.94</v>
      </c>
      <c r="I137" s="25">
        <v>1668.94</v>
      </c>
      <c r="J137" s="24">
        <f t="shared" si="21"/>
        <v>0</v>
      </c>
      <c r="L137" s="15">
        <f t="shared" si="22"/>
        <v>1192.0999999999999</v>
      </c>
      <c r="M137" s="15">
        <f t="shared" si="24"/>
        <v>119209.99999999999</v>
      </c>
    </row>
    <row r="138" spans="1:13" x14ac:dyDescent="0.25">
      <c r="A138" s="21" t="s">
        <v>523</v>
      </c>
      <c r="B138" s="11" t="s">
        <v>86</v>
      </c>
      <c r="C138" s="72" t="s">
        <v>724</v>
      </c>
      <c r="D138" s="19" t="s">
        <v>137</v>
      </c>
      <c r="E138" s="13" t="s">
        <v>138</v>
      </c>
      <c r="F138" s="13" t="s">
        <v>12</v>
      </c>
      <c r="G138" s="14">
        <v>33224</v>
      </c>
      <c r="H138" s="22">
        <v>776.71</v>
      </c>
      <c r="I138" s="25">
        <v>921.2</v>
      </c>
      <c r="J138" s="24">
        <f t="shared" si="21"/>
        <v>144.49</v>
      </c>
      <c r="L138" s="15">
        <f t="shared" si="22"/>
        <v>658</v>
      </c>
      <c r="M138" s="15">
        <f t="shared" si="20"/>
        <v>13160</v>
      </c>
    </row>
    <row r="139" spans="1:13" x14ac:dyDescent="0.25">
      <c r="A139" s="21" t="s">
        <v>524</v>
      </c>
      <c r="B139" s="11" t="s">
        <v>86</v>
      </c>
      <c r="C139" s="72" t="s">
        <v>725</v>
      </c>
      <c r="D139" s="19" t="s">
        <v>139</v>
      </c>
      <c r="E139" s="13" t="s">
        <v>56</v>
      </c>
      <c r="F139" s="13" t="s">
        <v>12</v>
      </c>
      <c r="G139" s="14">
        <v>34321</v>
      </c>
      <c r="H139" s="22">
        <v>921.2</v>
      </c>
      <c r="I139" s="25">
        <v>921.2</v>
      </c>
      <c r="J139" s="24">
        <f t="shared" si="21"/>
        <v>0</v>
      </c>
      <c r="L139" s="15">
        <f t="shared" si="22"/>
        <v>658</v>
      </c>
      <c r="M139" s="15">
        <f t="shared" si="20"/>
        <v>13160</v>
      </c>
    </row>
    <row r="140" spans="1:13" ht="18" customHeight="1" x14ac:dyDescent="0.2">
      <c r="G140" s="17"/>
      <c r="K140" s="3"/>
    </row>
    <row r="141" spans="1:13" ht="10.199999999999999" customHeight="1" x14ac:dyDescent="0.25">
      <c r="A141" s="123" t="s">
        <v>569</v>
      </c>
      <c r="B141" s="9"/>
      <c r="C141" s="125" t="s">
        <v>0</v>
      </c>
      <c r="D141" s="125" t="s">
        <v>1</v>
      </c>
      <c r="E141" s="125" t="s">
        <v>42</v>
      </c>
      <c r="F141" s="125" t="s">
        <v>3</v>
      </c>
      <c r="G141" s="127" t="s">
        <v>4</v>
      </c>
      <c r="H141" s="128" t="s">
        <v>456</v>
      </c>
      <c r="I141" s="130" t="s">
        <v>457</v>
      </c>
      <c r="J141" s="128" t="s">
        <v>5</v>
      </c>
      <c r="L141" s="133" t="s">
        <v>882</v>
      </c>
      <c r="M141" s="133" t="s">
        <v>444</v>
      </c>
    </row>
    <row r="142" spans="1:13" ht="12" customHeight="1" thickBot="1" x14ac:dyDescent="0.3">
      <c r="A142" s="124"/>
      <c r="B142" s="10"/>
      <c r="C142" s="126"/>
      <c r="D142" s="126"/>
      <c r="E142" s="126"/>
      <c r="F142" s="126"/>
      <c r="G142" s="126"/>
      <c r="H142" s="129"/>
      <c r="I142" s="131"/>
      <c r="J142" s="132"/>
      <c r="L142" s="134"/>
      <c r="M142" s="134"/>
    </row>
    <row r="143" spans="1:13" ht="13.8" thickTop="1" x14ac:dyDescent="0.25">
      <c r="A143" s="21" t="s">
        <v>140</v>
      </c>
      <c r="B143" s="11" t="s">
        <v>86</v>
      </c>
      <c r="C143" s="19" t="s">
        <v>726</v>
      </c>
      <c r="D143" s="19" t="s">
        <v>141</v>
      </c>
      <c r="E143" s="13" t="s">
        <v>142</v>
      </c>
      <c r="F143" s="13" t="s">
        <v>12</v>
      </c>
      <c r="G143" s="14" t="s">
        <v>143</v>
      </c>
      <c r="H143" s="22">
        <v>505.4</v>
      </c>
      <c r="I143" s="25">
        <v>505.4</v>
      </c>
      <c r="J143" s="23">
        <f t="shared" ref="J143:J220" si="25">I143-H143</f>
        <v>0</v>
      </c>
      <c r="L143" s="15">
        <f>I143/1.12/1.25</f>
        <v>360.99999999999994</v>
      </c>
      <c r="M143" s="15">
        <f t="shared" si="20"/>
        <v>7219.9999999999991</v>
      </c>
    </row>
    <row r="144" spans="1:13" x14ac:dyDescent="0.25">
      <c r="A144" s="21" t="s">
        <v>144</v>
      </c>
      <c r="B144" s="11" t="s">
        <v>86</v>
      </c>
      <c r="C144" s="19" t="s">
        <v>726</v>
      </c>
      <c r="D144" s="19" t="s">
        <v>141</v>
      </c>
      <c r="E144" s="13" t="s">
        <v>56</v>
      </c>
      <c r="F144" s="13" t="s">
        <v>12</v>
      </c>
      <c r="G144" s="14" t="s">
        <v>145</v>
      </c>
      <c r="H144" s="22">
        <v>1171.0999999999999</v>
      </c>
      <c r="I144" s="25">
        <v>1171.0999999999999</v>
      </c>
      <c r="J144" s="24">
        <f t="shared" si="25"/>
        <v>0</v>
      </c>
      <c r="L144" s="15">
        <f t="shared" ref="L144:L207" si="26">I144/1.12/1.25</f>
        <v>836.49999999999977</v>
      </c>
      <c r="M144" s="15">
        <f t="shared" si="20"/>
        <v>16729.999999999996</v>
      </c>
    </row>
    <row r="145" spans="1:15" s="39" customFormat="1" x14ac:dyDescent="0.25">
      <c r="A145" s="21" t="s">
        <v>529</v>
      </c>
      <c r="B145" s="11" t="s">
        <v>86</v>
      </c>
      <c r="C145" s="19" t="s">
        <v>726</v>
      </c>
      <c r="D145" s="19" t="s">
        <v>141</v>
      </c>
      <c r="E145" s="13" t="s">
        <v>378</v>
      </c>
      <c r="F145" s="13" t="s">
        <v>504</v>
      </c>
      <c r="G145" s="14">
        <v>33632</v>
      </c>
      <c r="H145" s="22">
        <v>1971.9</v>
      </c>
      <c r="I145" s="25">
        <v>1971.9</v>
      </c>
      <c r="J145" s="24">
        <f t="shared" si="25"/>
        <v>0</v>
      </c>
      <c r="K145"/>
      <c r="L145" s="15">
        <f t="shared" si="26"/>
        <v>1408.5</v>
      </c>
      <c r="M145" s="15">
        <f t="shared" si="20"/>
        <v>46950</v>
      </c>
    </row>
    <row r="146" spans="1:15" x14ac:dyDescent="0.25">
      <c r="A146" s="21" t="s">
        <v>787</v>
      </c>
      <c r="B146" s="11" t="s">
        <v>86</v>
      </c>
      <c r="C146" s="19" t="s">
        <v>845</v>
      </c>
      <c r="D146" s="19" t="s">
        <v>146</v>
      </c>
      <c r="E146" s="13" t="s">
        <v>46</v>
      </c>
      <c r="F146" s="13" t="s">
        <v>83</v>
      </c>
      <c r="G146" s="14">
        <v>108860</v>
      </c>
      <c r="H146" s="22">
        <v>364</v>
      </c>
      <c r="I146" s="25">
        <v>364</v>
      </c>
      <c r="J146" s="24">
        <f t="shared" si="25"/>
        <v>0</v>
      </c>
      <c r="L146" s="15">
        <f t="shared" si="26"/>
        <v>259.99999999999994</v>
      </c>
      <c r="M146" s="15">
        <f t="shared" si="20"/>
        <v>2599.9999999999991</v>
      </c>
    </row>
    <row r="147" spans="1:15" x14ac:dyDescent="0.25">
      <c r="A147" s="21" t="s">
        <v>788</v>
      </c>
      <c r="B147" s="11" t="s">
        <v>86</v>
      </c>
      <c r="C147" s="19" t="s">
        <v>845</v>
      </c>
      <c r="D147" s="19" t="s">
        <v>146</v>
      </c>
      <c r="E147" s="13" t="s">
        <v>147</v>
      </c>
      <c r="F147" s="13" t="s">
        <v>83</v>
      </c>
      <c r="G147" s="14">
        <v>108861</v>
      </c>
      <c r="H147" s="22">
        <v>728</v>
      </c>
      <c r="I147" s="25">
        <v>728</v>
      </c>
      <c r="J147" s="24">
        <f t="shared" si="25"/>
        <v>0</v>
      </c>
      <c r="L147" s="15">
        <f t="shared" si="26"/>
        <v>519.99999999999989</v>
      </c>
      <c r="M147" s="15">
        <f t="shared" si="20"/>
        <v>5199.9999999999982</v>
      </c>
    </row>
    <row r="148" spans="1:15" x14ac:dyDescent="0.25">
      <c r="A148" s="21" t="s">
        <v>789</v>
      </c>
      <c r="B148" s="11" t="s">
        <v>86</v>
      </c>
      <c r="C148" s="19" t="s">
        <v>845</v>
      </c>
      <c r="D148" s="19" t="s">
        <v>146</v>
      </c>
      <c r="E148" s="13" t="s">
        <v>148</v>
      </c>
      <c r="F148" s="13" t="s">
        <v>83</v>
      </c>
      <c r="G148" s="14">
        <v>108862</v>
      </c>
      <c r="H148" s="22">
        <v>1187.2</v>
      </c>
      <c r="I148" s="25">
        <v>1187.2</v>
      </c>
      <c r="J148" s="24">
        <f t="shared" si="25"/>
        <v>0</v>
      </c>
      <c r="L148" s="15">
        <f t="shared" si="26"/>
        <v>848</v>
      </c>
      <c r="M148" s="15">
        <f t="shared" si="20"/>
        <v>8480</v>
      </c>
    </row>
    <row r="149" spans="1:15" x14ac:dyDescent="0.25">
      <c r="A149" s="21" t="s">
        <v>790</v>
      </c>
      <c r="B149" s="11" t="s">
        <v>86</v>
      </c>
      <c r="C149" s="19" t="s">
        <v>845</v>
      </c>
      <c r="D149" s="19" t="s">
        <v>146</v>
      </c>
      <c r="E149" s="13" t="s">
        <v>56</v>
      </c>
      <c r="F149" s="13" t="s">
        <v>83</v>
      </c>
      <c r="G149" s="14">
        <v>108863</v>
      </c>
      <c r="H149" s="22">
        <v>1223.5999999999999</v>
      </c>
      <c r="I149" s="25">
        <v>1223.5999999999999</v>
      </c>
      <c r="J149" s="24">
        <f t="shared" si="25"/>
        <v>0</v>
      </c>
      <c r="L149" s="15">
        <f t="shared" si="26"/>
        <v>873.99999999999977</v>
      </c>
      <c r="M149" s="15">
        <f t="shared" si="20"/>
        <v>8739.9999999999982</v>
      </c>
    </row>
    <row r="150" spans="1:15" x14ac:dyDescent="0.25">
      <c r="A150" s="21" t="s">
        <v>791</v>
      </c>
      <c r="B150" s="11" t="s">
        <v>86</v>
      </c>
      <c r="C150" s="19" t="s">
        <v>845</v>
      </c>
      <c r="D150" s="19" t="s">
        <v>146</v>
      </c>
      <c r="E150" s="13" t="s">
        <v>380</v>
      </c>
      <c r="F150" s="13" t="s">
        <v>12</v>
      </c>
      <c r="G150" s="14">
        <v>108864</v>
      </c>
      <c r="H150" s="22">
        <v>1160.5999999999999</v>
      </c>
      <c r="I150" s="25">
        <v>1160.5999999999999</v>
      </c>
      <c r="J150" s="23">
        <f>I150-H150</f>
        <v>0</v>
      </c>
      <c r="L150" s="15">
        <f t="shared" si="26"/>
        <v>828.99999999999977</v>
      </c>
      <c r="M150" s="15">
        <f>L150/SUBSTITUTE(F150,"ks","")*100</f>
        <v>16579.999999999996</v>
      </c>
    </row>
    <row r="151" spans="1:15" x14ac:dyDescent="0.25">
      <c r="A151" s="21" t="s">
        <v>792</v>
      </c>
      <c r="B151" s="11" t="s">
        <v>86</v>
      </c>
      <c r="C151" s="19" t="s">
        <v>845</v>
      </c>
      <c r="D151" s="19" t="s">
        <v>146</v>
      </c>
      <c r="E151" s="13" t="s">
        <v>378</v>
      </c>
      <c r="F151" s="13" t="s">
        <v>12</v>
      </c>
      <c r="G151" s="14">
        <v>108865</v>
      </c>
      <c r="H151" s="22">
        <v>1783.6</v>
      </c>
      <c r="I151" s="25">
        <v>1783.6</v>
      </c>
      <c r="J151" s="24">
        <f>I151-H151</f>
        <v>0</v>
      </c>
      <c r="L151" s="15">
        <f t="shared" si="26"/>
        <v>1273.9999999999998</v>
      </c>
      <c r="M151" s="15">
        <f>L151/SUBSTITUTE(F151,"ks","")*100</f>
        <v>25479.999999999996</v>
      </c>
    </row>
    <row r="152" spans="1:15" x14ac:dyDescent="0.25">
      <c r="A152" s="21" t="s">
        <v>793</v>
      </c>
      <c r="B152" s="11" t="s">
        <v>86</v>
      </c>
      <c r="C152" s="19" t="s">
        <v>845</v>
      </c>
      <c r="D152" s="19" t="s">
        <v>149</v>
      </c>
      <c r="E152" s="13" t="s">
        <v>56</v>
      </c>
      <c r="F152" s="13" t="s">
        <v>83</v>
      </c>
      <c r="G152" s="14">
        <v>108830</v>
      </c>
      <c r="H152" s="22">
        <v>1381.8</v>
      </c>
      <c r="I152" s="25">
        <v>1381.8</v>
      </c>
      <c r="J152" s="24">
        <f>I152-H152</f>
        <v>0</v>
      </c>
      <c r="L152" s="15">
        <f t="shared" si="26"/>
        <v>986.99999999999977</v>
      </c>
      <c r="M152" s="15">
        <f>L152/SUBSTITUTE(F152,"ks","")*100</f>
        <v>9869.9999999999982</v>
      </c>
    </row>
    <row r="153" spans="1:15" x14ac:dyDescent="0.25">
      <c r="A153" s="21" t="s">
        <v>794</v>
      </c>
      <c r="B153" s="11" t="s">
        <v>86</v>
      </c>
      <c r="C153" s="19" t="s">
        <v>845</v>
      </c>
      <c r="D153" s="19" t="s">
        <v>149</v>
      </c>
      <c r="E153" s="13" t="s">
        <v>380</v>
      </c>
      <c r="F153" s="13" t="s">
        <v>12</v>
      </c>
      <c r="G153" s="14">
        <v>108831</v>
      </c>
      <c r="H153" s="22">
        <v>1365</v>
      </c>
      <c r="I153" s="25">
        <v>1365</v>
      </c>
      <c r="J153" s="24">
        <f>I153-H153</f>
        <v>0</v>
      </c>
      <c r="L153" s="15">
        <f t="shared" si="26"/>
        <v>974.99999999999977</v>
      </c>
      <c r="M153" s="15">
        <f>L153/SUBSTITUTE(F153,"ks","")*100</f>
        <v>19499.999999999993</v>
      </c>
    </row>
    <row r="154" spans="1:15" x14ac:dyDescent="0.25">
      <c r="A154" s="21" t="s">
        <v>795</v>
      </c>
      <c r="B154" s="11" t="s">
        <v>86</v>
      </c>
      <c r="C154" s="19" t="s">
        <v>845</v>
      </c>
      <c r="D154" s="19" t="s">
        <v>149</v>
      </c>
      <c r="E154" s="13" t="s">
        <v>378</v>
      </c>
      <c r="F154" s="13" t="s">
        <v>12</v>
      </c>
      <c r="G154" s="14">
        <v>108832</v>
      </c>
      <c r="H154" s="22">
        <v>2316.3000000000002</v>
      </c>
      <c r="I154" s="25">
        <v>2316.3000000000002</v>
      </c>
      <c r="J154" s="24">
        <f>I154-H154</f>
        <v>0</v>
      </c>
      <c r="L154" s="15">
        <f t="shared" si="26"/>
        <v>1654.5</v>
      </c>
      <c r="M154" s="15">
        <f>L154/SUBSTITUTE(F154,"ks","")*100</f>
        <v>33090</v>
      </c>
    </row>
    <row r="155" spans="1:15" x14ac:dyDescent="0.25">
      <c r="A155" s="21" t="s">
        <v>796</v>
      </c>
      <c r="B155" s="11" t="s">
        <v>86</v>
      </c>
      <c r="C155" s="19" t="s">
        <v>846</v>
      </c>
      <c r="D155" s="19" t="s">
        <v>149</v>
      </c>
      <c r="E155" s="13" t="s">
        <v>150</v>
      </c>
      <c r="F155" s="13" t="s">
        <v>12</v>
      </c>
      <c r="G155" s="14">
        <v>108866</v>
      </c>
      <c r="H155" s="22">
        <v>2200.8000000000002</v>
      </c>
      <c r="I155" s="25">
        <v>2200.8000000000002</v>
      </c>
      <c r="J155" s="24">
        <f t="shared" si="25"/>
        <v>0</v>
      </c>
      <c r="L155" s="15">
        <f t="shared" si="26"/>
        <v>1572</v>
      </c>
      <c r="M155" s="15">
        <f t="shared" si="20"/>
        <v>31439.999999999996</v>
      </c>
    </row>
    <row r="156" spans="1:15" x14ac:dyDescent="0.25">
      <c r="A156" s="21" t="s">
        <v>797</v>
      </c>
      <c r="B156" s="11" t="s">
        <v>86</v>
      </c>
      <c r="C156" s="19" t="s">
        <v>847</v>
      </c>
      <c r="D156" s="19" t="s">
        <v>149</v>
      </c>
      <c r="E156" s="13" t="s">
        <v>528</v>
      </c>
      <c r="F156" s="13" t="s">
        <v>12</v>
      </c>
      <c r="G156" s="14">
        <v>108867</v>
      </c>
      <c r="H156" s="22">
        <v>1629.68</v>
      </c>
      <c r="I156" s="25">
        <v>1629.68</v>
      </c>
      <c r="J156" s="24">
        <f t="shared" si="25"/>
        <v>0</v>
      </c>
      <c r="L156" s="15">
        <f t="shared" si="26"/>
        <v>1164.0571428571427</v>
      </c>
      <c r="M156" s="15">
        <f t="shared" si="20"/>
        <v>23281.142857142855</v>
      </c>
    </row>
    <row r="157" spans="1:15" x14ac:dyDescent="0.25">
      <c r="A157" s="21" t="s">
        <v>112</v>
      </c>
      <c r="B157" s="11" t="s">
        <v>86</v>
      </c>
      <c r="C157" s="19" t="s">
        <v>727</v>
      </c>
      <c r="D157" s="19" t="s">
        <v>113</v>
      </c>
      <c r="E157" s="13" t="s">
        <v>46</v>
      </c>
      <c r="F157" s="13" t="s">
        <v>83</v>
      </c>
      <c r="G157" s="14">
        <v>23314</v>
      </c>
      <c r="H157" s="22">
        <v>97.3</v>
      </c>
      <c r="I157" s="25">
        <v>97.3</v>
      </c>
      <c r="J157" s="24">
        <f>I157-H157</f>
        <v>0</v>
      </c>
      <c r="L157" s="15">
        <f t="shared" si="26"/>
        <v>69.499999999999986</v>
      </c>
      <c r="M157" s="15">
        <f t="shared" ref="M157:M164" si="27">L157/SUBSTITUTE(F157,"ks","")*100</f>
        <v>694.99999999999989</v>
      </c>
    </row>
    <row r="158" spans="1:15" x14ac:dyDescent="0.25">
      <c r="A158" s="21" t="s">
        <v>114</v>
      </c>
      <c r="B158" s="11" t="s">
        <v>86</v>
      </c>
      <c r="C158" s="19" t="s">
        <v>727</v>
      </c>
      <c r="D158" s="19" t="s">
        <v>113</v>
      </c>
      <c r="E158" s="13" t="s">
        <v>56</v>
      </c>
      <c r="F158" s="13" t="s">
        <v>83</v>
      </c>
      <c r="G158" s="14">
        <v>23315</v>
      </c>
      <c r="H158" s="22">
        <v>212.8</v>
      </c>
      <c r="I158" s="25">
        <v>212.8</v>
      </c>
      <c r="J158" s="24">
        <f>I158-H158</f>
        <v>0</v>
      </c>
      <c r="L158" s="15">
        <f t="shared" si="26"/>
        <v>152</v>
      </c>
      <c r="M158" s="15">
        <f t="shared" si="27"/>
        <v>1520</v>
      </c>
      <c r="O158" s="26"/>
    </row>
    <row r="159" spans="1:15" x14ac:dyDescent="0.25">
      <c r="A159" s="21" t="s">
        <v>410</v>
      </c>
      <c r="B159" s="11" t="s">
        <v>86</v>
      </c>
      <c r="C159" s="19" t="s">
        <v>727</v>
      </c>
      <c r="D159" s="19" t="s">
        <v>113</v>
      </c>
      <c r="E159" s="13" t="s">
        <v>374</v>
      </c>
      <c r="F159" s="13" t="s">
        <v>83</v>
      </c>
      <c r="G159" s="14">
        <v>23316</v>
      </c>
      <c r="H159" s="22">
        <v>383.6</v>
      </c>
      <c r="I159" s="25">
        <v>383.6</v>
      </c>
      <c r="J159" s="24">
        <f t="shared" ref="J159:J160" si="28">I159-H159</f>
        <v>0</v>
      </c>
      <c r="L159" s="15">
        <f t="shared" si="26"/>
        <v>274</v>
      </c>
      <c r="M159" s="15">
        <f t="shared" si="27"/>
        <v>2740</v>
      </c>
      <c r="O159" s="26"/>
    </row>
    <row r="160" spans="1:15" x14ac:dyDescent="0.25">
      <c r="A160" s="21" t="s">
        <v>424</v>
      </c>
      <c r="B160" s="11" t="s">
        <v>86</v>
      </c>
      <c r="C160" s="19" t="s">
        <v>727</v>
      </c>
      <c r="D160" s="19" t="s">
        <v>113</v>
      </c>
      <c r="E160" s="13" t="s">
        <v>383</v>
      </c>
      <c r="F160" s="13" t="s">
        <v>83</v>
      </c>
      <c r="G160" s="14">
        <v>23317</v>
      </c>
      <c r="H160" s="22">
        <v>595</v>
      </c>
      <c r="I160" s="25">
        <v>595</v>
      </c>
      <c r="J160" s="24">
        <f t="shared" si="28"/>
        <v>0</v>
      </c>
      <c r="L160" s="15">
        <f t="shared" si="26"/>
        <v>425</v>
      </c>
      <c r="M160" s="15">
        <f t="shared" si="27"/>
        <v>4250</v>
      </c>
    </row>
    <row r="161" spans="1:13" x14ac:dyDescent="0.25">
      <c r="A161" s="21" t="s">
        <v>151</v>
      </c>
      <c r="B161" s="11" t="s">
        <v>86</v>
      </c>
      <c r="C161" s="19" t="s">
        <v>728</v>
      </c>
      <c r="D161" s="19" t="s">
        <v>152</v>
      </c>
      <c r="E161" s="13" t="s">
        <v>46</v>
      </c>
      <c r="F161" s="13" t="s">
        <v>83</v>
      </c>
      <c r="G161" s="14">
        <v>30870</v>
      </c>
      <c r="H161" s="22">
        <v>364</v>
      </c>
      <c r="I161" s="25">
        <v>364</v>
      </c>
      <c r="J161" s="24">
        <f>I161-H161</f>
        <v>0</v>
      </c>
      <c r="L161" s="15">
        <f t="shared" si="26"/>
        <v>259.99999999999994</v>
      </c>
      <c r="M161" s="15">
        <f t="shared" si="27"/>
        <v>2599.9999999999991</v>
      </c>
    </row>
    <row r="162" spans="1:13" x14ac:dyDescent="0.25">
      <c r="A162" s="21" t="s">
        <v>153</v>
      </c>
      <c r="B162" s="11" t="s">
        <v>86</v>
      </c>
      <c r="C162" s="19" t="s">
        <v>728</v>
      </c>
      <c r="D162" s="19" t="s">
        <v>152</v>
      </c>
      <c r="E162" s="13" t="s">
        <v>56</v>
      </c>
      <c r="F162" s="13" t="s">
        <v>83</v>
      </c>
      <c r="G162" s="14">
        <v>30871</v>
      </c>
      <c r="H162" s="22">
        <v>1325.8</v>
      </c>
      <c r="I162" s="25">
        <v>1325.8</v>
      </c>
      <c r="J162" s="24">
        <f>I162-H162</f>
        <v>0</v>
      </c>
      <c r="L162" s="15">
        <f t="shared" si="26"/>
        <v>946.99999999999977</v>
      </c>
      <c r="M162" s="15">
        <f t="shared" si="27"/>
        <v>9469.9999999999982</v>
      </c>
    </row>
    <row r="163" spans="1:13" x14ac:dyDescent="0.25">
      <c r="A163" s="21" t="s">
        <v>414</v>
      </c>
      <c r="B163" s="11" t="s">
        <v>86</v>
      </c>
      <c r="C163" s="19" t="s">
        <v>728</v>
      </c>
      <c r="D163" s="19" t="s">
        <v>152</v>
      </c>
      <c r="E163" s="13" t="s">
        <v>374</v>
      </c>
      <c r="F163" s="13" t="s">
        <v>83</v>
      </c>
      <c r="G163" s="14">
        <v>30872</v>
      </c>
      <c r="H163" s="22">
        <v>2016</v>
      </c>
      <c r="I163" s="25">
        <v>2016</v>
      </c>
      <c r="J163" s="24">
        <f>I163-H163</f>
        <v>0</v>
      </c>
      <c r="L163" s="15">
        <f t="shared" si="26"/>
        <v>1439.9999999999998</v>
      </c>
      <c r="M163" s="15">
        <f t="shared" si="27"/>
        <v>14399.999999999996</v>
      </c>
    </row>
    <row r="164" spans="1:13" x14ac:dyDescent="0.25">
      <c r="A164" s="21" t="s">
        <v>415</v>
      </c>
      <c r="B164" s="11" t="s">
        <v>86</v>
      </c>
      <c r="C164" s="19" t="s">
        <v>728</v>
      </c>
      <c r="D164" s="19" t="s">
        <v>152</v>
      </c>
      <c r="E164" s="13" t="s">
        <v>383</v>
      </c>
      <c r="F164" s="13" t="s">
        <v>83</v>
      </c>
      <c r="G164" s="14">
        <v>30873</v>
      </c>
      <c r="H164" s="22">
        <v>3238.2</v>
      </c>
      <c r="I164" s="25">
        <v>3238.2</v>
      </c>
      <c r="J164" s="24">
        <f>I164-H164</f>
        <v>0</v>
      </c>
      <c r="L164" s="15">
        <f t="shared" si="26"/>
        <v>2312.9999999999995</v>
      </c>
      <c r="M164" s="15">
        <f t="shared" si="27"/>
        <v>23129.999999999996</v>
      </c>
    </row>
    <row r="165" spans="1:13" x14ac:dyDescent="0.25">
      <c r="A165" s="21" t="s">
        <v>154</v>
      </c>
      <c r="B165" s="11" t="s">
        <v>86</v>
      </c>
      <c r="C165" s="19" t="s">
        <v>155</v>
      </c>
      <c r="D165" s="19" t="s">
        <v>156</v>
      </c>
      <c r="E165" s="13" t="s">
        <v>50</v>
      </c>
      <c r="F165" s="13" t="s">
        <v>83</v>
      </c>
      <c r="G165" s="14">
        <v>20416</v>
      </c>
      <c r="H165" s="22">
        <v>386.4</v>
      </c>
      <c r="I165" s="25">
        <v>386.4</v>
      </c>
      <c r="J165" s="24">
        <f t="shared" si="25"/>
        <v>0</v>
      </c>
      <c r="L165" s="15">
        <f t="shared" si="26"/>
        <v>275.99999999999994</v>
      </c>
      <c r="M165" s="15">
        <f t="shared" si="20"/>
        <v>2759.9999999999995</v>
      </c>
    </row>
    <row r="166" spans="1:13" x14ac:dyDescent="0.25">
      <c r="A166" s="21" t="s">
        <v>157</v>
      </c>
      <c r="B166" s="11" t="s">
        <v>86</v>
      </c>
      <c r="C166" s="19" t="s">
        <v>155</v>
      </c>
      <c r="D166" s="19" t="s">
        <v>156</v>
      </c>
      <c r="E166" s="13" t="s">
        <v>56</v>
      </c>
      <c r="F166" s="13" t="s">
        <v>83</v>
      </c>
      <c r="G166" s="14">
        <v>20417</v>
      </c>
      <c r="H166" s="22">
        <v>918.4</v>
      </c>
      <c r="I166" s="25">
        <v>918.4</v>
      </c>
      <c r="J166" s="24">
        <f t="shared" si="25"/>
        <v>0</v>
      </c>
      <c r="L166" s="15">
        <f t="shared" si="26"/>
        <v>655.99999999999989</v>
      </c>
      <c r="M166" s="15">
        <f t="shared" si="20"/>
        <v>6559.9999999999991</v>
      </c>
    </row>
    <row r="167" spans="1:13" x14ac:dyDescent="0.25">
      <c r="A167" s="21" t="s">
        <v>416</v>
      </c>
      <c r="B167" s="11" t="s">
        <v>86</v>
      </c>
      <c r="C167" s="19" t="s">
        <v>155</v>
      </c>
      <c r="D167" s="19" t="s">
        <v>156</v>
      </c>
      <c r="E167" s="13" t="s">
        <v>380</v>
      </c>
      <c r="F167" s="13" t="s">
        <v>12</v>
      </c>
      <c r="G167" s="14">
        <v>20418</v>
      </c>
      <c r="H167" s="22">
        <v>1269.8</v>
      </c>
      <c r="I167" s="25">
        <v>1269.8</v>
      </c>
      <c r="J167" s="24">
        <f>I167-H167</f>
        <v>0</v>
      </c>
      <c r="L167" s="15">
        <f t="shared" si="26"/>
        <v>906.99999999999977</v>
      </c>
      <c r="M167" s="15">
        <f>L167/SUBSTITUTE(F167,"ks","")*100</f>
        <v>18139.999999999996</v>
      </c>
    </row>
    <row r="168" spans="1:13" x14ac:dyDescent="0.25">
      <c r="A168" s="21" t="s">
        <v>417</v>
      </c>
      <c r="B168" s="11" t="s">
        <v>86</v>
      </c>
      <c r="C168" s="19" t="s">
        <v>155</v>
      </c>
      <c r="D168" s="19" t="s">
        <v>156</v>
      </c>
      <c r="E168" s="13" t="s">
        <v>385</v>
      </c>
      <c r="F168" s="13" t="s">
        <v>12</v>
      </c>
      <c r="G168" s="14">
        <v>20419</v>
      </c>
      <c r="H168" s="22">
        <v>1848.7</v>
      </c>
      <c r="I168" s="25">
        <v>1848.7</v>
      </c>
      <c r="J168" s="24">
        <f>I168-H168</f>
        <v>0</v>
      </c>
      <c r="L168" s="15">
        <f t="shared" si="26"/>
        <v>1320.4999999999998</v>
      </c>
      <c r="M168" s="15">
        <f>L168/SUBSTITUTE(F168,"ks","")*100</f>
        <v>26409.999999999996</v>
      </c>
    </row>
    <row r="169" spans="1:13" x14ac:dyDescent="0.25">
      <c r="A169" s="21" t="s">
        <v>158</v>
      </c>
      <c r="B169" s="11" t="s">
        <v>86</v>
      </c>
      <c r="C169" s="19" t="s">
        <v>155</v>
      </c>
      <c r="D169" s="19" t="s">
        <v>159</v>
      </c>
      <c r="E169" s="13" t="s">
        <v>46</v>
      </c>
      <c r="F169" s="13" t="s">
        <v>83</v>
      </c>
      <c r="G169" s="14">
        <v>20405</v>
      </c>
      <c r="H169" s="22">
        <v>461.98</v>
      </c>
      <c r="I169" s="25">
        <v>461.98</v>
      </c>
      <c r="J169" s="24">
        <f t="shared" si="25"/>
        <v>0</v>
      </c>
      <c r="L169" s="15">
        <f t="shared" si="26"/>
        <v>329.98571428571427</v>
      </c>
      <c r="M169" s="15">
        <f t="shared" si="20"/>
        <v>3299.8571428571422</v>
      </c>
    </row>
    <row r="170" spans="1:13" x14ac:dyDescent="0.25">
      <c r="A170" s="21" t="s">
        <v>160</v>
      </c>
      <c r="B170" s="11" t="s">
        <v>86</v>
      </c>
      <c r="C170" s="19" t="s">
        <v>155</v>
      </c>
      <c r="D170" s="19" t="s">
        <v>159</v>
      </c>
      <c r="E170" s="13" t="s">
        <v>50</v>
      </c>
      <c r="F170" s="13" t="s">
        <v>83</v>
      </c>
      <c r="G170" s="14">
        <v>20406</v>
      </c>
      <c r="H170" s="22">
        <v>1038.8</v>
      </c>
      <c r="I170" s="25">
        <v>1038.8</v>
      </c>
      <c r="J170" s="24">
        <f t="shared" si="25"/>
        <v>0</v>
      </c>
      <c r="L170" s="15">
        <f t="shared" si="26"/>
        <v>741.99999999999989</v>
      </c>
      <c r="M170" s="15">
        <f t="shared" si="20"/>
        <v>7419.9999999999991</v>
      </c>
    </row>
    <row r="171" spans="1:13" x14ac:dyDescent="0.25">
      <c r="A171" s="21" t="s">
        <v>161</v>
      </c>
      <c r="B171" s="11" t="s">
        <v>86</v>
      </c>
      <c r="C171" s="19" t="s">
        <v>155</v>
      </c>
      <c r="D171" s="19" t="s">
        <v>159</v>
      </c>
      <c r="E171" s="13" t="s">
        <v>56</v>
      </c>
      <c r="F171" s="13" t="s">
        <v>83</v>
      </c>
      <c r="G171" s="14">
        <v>20407</v>
      </c>
      <c r="H171" s="22">
        <v>1694</v>
      </c>
      <c r="I171" s="25">
        <v>1694</v>
      </c>
      <c r="J171" s="24">
        <f t="shared" si="25"/>
        <v>0</v>
      </c>
      <c r="L171" s="15">
        <f t="shared" si="26"/>
        <v>1209.9999999999998</v>
      </c>
      <c r="M171" s="15">
        <f t="shared" si="20"/>
        <v>12099.999999999996</v>
      </c>
    </row>
    <row r="172" spans="1:13" x14ac:dyDescent="0.25">
      <c r="A172" s="21" t="s">
        <v>419</v>
      </c>
      <c r="B172" s="11" t="s">
        <v>86</v>
      </c>
      <c r="C172" s="19" t="s">
        <v>155</v>
      </c>
      <c r="D172" s="19" t="s">
        <v>159</v>
      </c>
      <c r="E172" s="13" t="s">
        <v>380</v>
      </c>
      <c r="F172" s="13" t="s">
        <v>12</v>
      </c>
      <c r="G172" s="14">
        <v>20408</v>
      </c>
      <c r="H172" s="22">
        <v>1755.6</v>
      </c>
      <c r="I172" s="25">
        <v>1755.6</v>
      </c>
      <c r="J172" s="24">
        <f>I172-H172</f>
        <v>0</v>
      </c>
      <c r="L172" s="15">
        <f t="shared" si="26"/>
        <v>1253.9999999999998</v>
      </c>
      <c r="M172" s="15">
        <f>L172/SUBSTITUTE(F172,"ks","")*100</f>
        <v>25079.999999999996</v>
      </c>
    </row>
    <row r="173" spans="1:13" x14ac:dyDescent="0.25">
      <c r="A173" s="21" t="s">
        <v>420</v>
      </c>
      <c r="B173" s="11" t="s">
        <v>86</v>
      </c>
      <c r="C173" s="19" t="s">
        <v>155</v>
      </c>
      <c r="D173" s="19" t="s">
        <v>159</v>
      </c>
      <c r="E173" s="13" t="s">
        <v>385</v>
      </c>
      <c r="F173" s="13" t="s">
        <v>12</v>
      </c>
      <c r="G173" s="14">
        <v>20409</v>
      </c>
      <c r="H173" s="22">
        <v>2468.1999999999998</v>
      </c>
      <c r="I173" s="25">
        <v>2468.1999999999998</v>
      </c>
      <c r="J173" s="24">
        <f>I173-H173</f>
        <v>0</v>
      </c>
      <c r="L173" s="15">
        <f t="shared" si="26"/>
        <v>1762.9999999999995</v>
      </c>
      <c r="M173" s="15">
        <f>L173/SUBSTITUTE(F173,"ks","")*100</f>
        <v>35259.999999999993</v>
      </c>
    </row>
    <row r="174" spans="1:13" x14ac:dyDescent="0.25">
      <c r="A174" s="21" t="s">
        <v>418</v>
      </c>
      <c r="B174" s="11" t="s">
        <v>86</v>
      </c>
      <c r="C174" s="19" t="s">
        <v>155</v>
      </c>
      <c r="D174" s="19" t="s">
        <v>386</v>
      </c>
      <c r="E174" s="13" t="s">
        <v>387</v>
      </c>
      <c r="F174" s="13" t="s">
        <v>12</v>
      </c>
      <c r="G174" s="14">
        <v>20415</v>
      </c>
      <c r="H174" s="22">
        <v>1659</v>
      </c>
      <c r="I174" s="25">
        <v>1659</v>
      </c>
      <c r="J174" s="24">
        <f>I174-H174</f>
        <v>0</v>
      </c>
      <c r="L174" s="15">
        <f t="shared" si="26"/>
        <v>1184.9999999999998</v>
      </c>
      <c r="M174" s="15">
        <f t="shared" ref="M174:M175" si="29">L174/SUBSTITUTE(F174,"ks","")*100</f>
        <v>23699.999999999993</v>
      </c>
    </row>
    <row r="175" spans="1:13" x14ac:dyDescent="0.25">
      <c r="A175" s="21" t="s">
        <v>819</v>
      </c>
      <c r="B175" s="11" t="s">
        <v>86</v>
      </c>
      <c r="C175" s="19" t="s">
        <v>853</v>
      </c>
      <c r="D175" s="19" t="s">
        <v>567</v>
      </c>
      <c r="E175" s="13" t="s">
        <v>568</v>
      </c>
      <c r="F175" s="13" t="s">
        <v>12</v>
      </c>
      <c r="G175" s="14">
        <v>180040</v>
      </c>
      <c r="H175" s="22">
        <v>1201.18</v>
      </c>
      <c r="I175" s="25">
        <v>1201.18</v>
      </c>
      <c r="J175" s="24">
        <f>I175-H175</f>
        <v>0</v>
      </c>
      <c r="L175" s="15">
        <f t="shared" si="26"/>
        <v>857.98571428571427</v>
      </c>
      <c r="M175" s="15">
        <f t="shared" si="29"/>
        <v>17159.714285714283</v>
      </c>
    </row>
    <row r="176" spans="1:13" x14ac:dyDescent="0.25">
      <c r="A176" s="21" t="s">
        <v>496</v>
      </c>
      <c r="B176" s="11" t="s">
        <v>86</v>
      </c>
      <c r="C176" s="19" t="s">
        <v>502</v>
      </c>
      <c r="D176" s="19" t="s">
        <v>503</v>
      </c>
      <c r="E176" s="13" t="s">
        <v>46</v>
      </c>
      <c r="F176" s="13" t="s">
        <v>83</v>
      </c>
      <c r="G176" s="14">
        <v>34540</v>
      </c>
      <c r="H176" s="22">
        <v>607.59</v>
      </c>
      <c r="I176" s="25">
        <v>1097.5999999999999</v>
      </c>
      <c r="J176" s="24">
        <f t="shared" ref="J176:J181" si="30">I176-H176</f>
        <v>490.00999999999988</v>
      </c>
      <c r="L176" s="15">
        <f t="shared" si="26"/>
        <v>783.99999999999977</v>
      </c>
      <c r="M176" s="15">
        <f>L176/SUBSTITUTE(F176,"ks","")*100</f>
        <v>7839.9999999999982</v>
      </c>
    </row>
    <row r="177" spans="1:13" x14ac:dyDescent="0.25">
      <c r="A177" s="21" t="s">
        <v>497</v>
      </c>
      <c r="B177" s="11" t="s">
        <v>86</v>
      </c>
      <c r="C177" s="19" t="s">
        <v>502</v>
      </c>
      <c r="D177" s="19" t="s">
        <v>503</v>
      </c>
      <c r="E177" s="13" t="s">
        <v>50</v>
      </c>
      <c r="F177" s="13" t="s">
        <v>83</v>
      </c>
      <c r="G177" s="14">
        <v>34541</v>
      </c>
      <c r="H177" s="22">
        <v>1367.09</v>
      </c>
      <c r="I177" s="25">
        <v>1856.38</v>
      </c>
      <c r="J177" s="24">
        <f t="shared" si="30"/>
        <v>489.29000000000019</v>
      </c>
      <c r="L177" s="15">
        <f t="shared" si="26"/>
        <v>1325.9857142857143</v>
      </c>
      <c r="M177" s="15">
        <f t="shared" ref="M177:M181" si="31">L177/SUBSTITUTE(F177,"ks","")*100</f>
        <v>13259.857142857143</v>
      </c>
    </row>
    <row r="178" spans="1:13" x14ac:dyDescent="0.25">
      <c r="A178" s="21" t="s">
        <v>498</v>
      </c>
      <c r="B178" s="11" t="s">
        <v>86</v>
      </c>
      <c r="C178" s="19" t="s">
        <v>502</v>
      </c>
      <c r="D178" s="19" t="s">
        <v>503</v>
      </c>
      <c r="E178" s="13" t="s">
        <v>56</v>
      </c>
      <c r="F178" s="13" t="s">
        <v>83</v>
      </c>
      <c r="G178" s="14">
        <v>34542</v>
      </c>
      <c r="H178" s="22">
        <v>2430.4</v>
      </c>
      <c r="I178" s="25">
        <v>2430.4</v>
      </c>
      <c r="J178" s="24">
        <f t="shared" si="30"/>
        <v>0</v>
      </c>
      <c r="L178" s="15">
        <f t="shared" si="26"/>
        <v>1736</v>
      </c>
      <c r="M178" s="15">
        <f t="shared" si="31"/>
        <v>17360</v>
      </c>
    </row>
    <row r="179" spans="1:13" x14ac:dyDescent="0.25">
      <c r="A179" s="21" t="s">
        <v>499</v>
      </c>
      <c r="B179" s="11" t="s">
        <v>86</v>
      </c>
      <c r="C179" s="19" t="s">
        <v>502</v>
      </c>
      <c r="D179" s="19" t="s">
        <v>503</v>
      </c>
      <c r="E179" s="13" t="s">
        <v>374</v>
      </c>
      <c r="F179" s="13" t="s">
        <v>12</v>
      </c>
      <c r="G179" s="14">
        <v>34543</v>
      </c>
      <c r="H179" s="22">
        <v>2430.4</v>
      </c>
      <c r="I179" s="25">
        <v>2430.4</v>
      </c>
      <c r="J179" s="24">
        <f t="shared" si="30"/>
        <v>0</v>
      </c>
      <c r="L179" s="15">
        <f t="shared" si="26"/>
        <v>1736</v>
      </c>
      <c r="M179" s="15">
        <f t="shared" si="31"/>
        <v>34720</v>
      </c>
    </row>
    <row r="180" spans="1:13" x14ac:dyDescent="0.25">
      <c r="A180" s="21" t="s">
        <v>500</v>
      </c>
      <c r="B180" s="11" t="s">
        <v>86</v>
      </c>
      <c r="C180" s="19" t="s">
        <v>502</v>
      </c>
      <c r="D180" s="19" t="s">
        <v>503</v>
      </c>
      <c r="E180" s="13" t="s">
        <v>380</v>
      </c>
      <c r="F180" s="13" t="s">
        <v>12</v>
      </c>
      <c r="G180" s="14">
        <v>34544</v>
      </c>
      <c r="H180" s="22">
        <v>2734.18</v>
      </c>
      <c r="I180" s="25">
        <v>2734.18</v>
      </c>
      <c r="J180" s="24">
        <f t="shared" si="30"/>
        <v>0</v>
      </c>
      <c r="L180" s="15">
        <f t="shared" si="26"/>
        <v>1952.985714285714</v>
      </c>
      <c r="M180" s="15">
        <f t="shared" si="31"/>
        <v>39059.714285714275</v>
      </c>
    </row>
    <row r="181" spans="1:13" x14ac:dyDescent="0.25">
      <c r="A181" s="21" t="s">
        <v>501</v>
      </c>
      <c r="B181" s="11" t="s">
        <v>86</v>
      </c>
      <c r="C181" s="19" t="s">
        <v>502</v>
      </c>
      <c r="D181" s="19" t="s">
        <v>503</v>
      </c>
      <c r="E181" s="13" t="s">
        <v>378</v>
      </c>
      <c r="F181" s="13" t="s">
        <v>12</v>
      </c>
      <c r="G181" s="14">
        <v>34545</v>
      </c>
      <c r="H181" s="22">
        <v>4860.8</v>
      </c>
      <c r="I181" s="25">
        <v>4860.8</v>
      </c>
      <c r="J181" s="24">
        <f t="shared" si="30"/>
        <v>0</v>
      </c>
      <c r="L181" s="15">
        <f t="shared" si="26"/>
        <v>3472</v>
      </c>
      <c r="M181" s="15">
        <f t="shared" si="31"/>
        <v>69440</v>
      </c>
    </row>
    <row r="182" spans="1:13" x14ac:dyDescent="0.25">
      <c r="A182" s="95" t="s">
        <v>820</v>
      </c>
      <c r="B182" s="96" t="s">
        <v>86</v>
      </c>
      <c r="C182" s="97" t="s">
        <v>505</v>
      </c>
      <c r="D182" s="98" t="s">
        <v>525</v>
      </c>
      <c r="E182" s="99" t="s">
        <v>514</v>
      </c>
      <c r="F182" s="100" t="s">
        <v>83</v>
      </c>
      <c r="G182" s="101">
        <v>139068</v>
      </c>
      <c r="H182" s="102">
        <v>593.6</v>
      </c>
      <c r="I182" s="103">
        <v>593.6</v>
      </c>
      <c r="J182" s="106">
        <f t="shared" ref="J182:J206" si="32">I182-H182</f>
        <v>0</v>
      </c>
      <c r="L182" s="107">
        <f t="shared" si="26"/>
        <v>424</v>
      </c>
      <c r="M182" s="107">
        <f t="shared" si="20"/>
        <v>4240</v>
      </c>
    </row>
    <row r="183" spans="1:13" x14ac:dyDescent="0.25">
      <c r="A183" s="95" t="s">
        <v>821</v>
      </c>
      <c r="B183" s="96" t="s">
        <v>86</v>
      </c>
      <c r="C183" s="97" t="s">
        <v>505</v>
      </c>
      <c r="D183" s="98" t="s">
        <v>525</v>
      </c>
      <c r="E183" s="99" t="s">
        <v>56</v>
      </c>
      <c r="F183" s="100" t="s">
        <v>83</v>
      </c>
      <c r="G183" s="101">
        <v>139061</v>
      </c>
      <c r="H183" s="102">
        <v>1013.6</v>
      </c>
      <c r="I183" s="103">
        <v>1013.6</v>
      </c>
      <c r="J183" s="106">
        <f t="shared" si="32"/>
        <v>0</v>
      </c>
      <c r="L183" s="107">
        <f t="shared" si="26"/>
        <v>723.99999999999989</v>
      </c>
      <c r="M183" s="107">
        <f t="shared" si="20"/>
        <v>7239.9999999999991</v>
      </c>
    </row>
    <row r="184" spans="1:13" x14ac:dyDescent="0.25">
      <c r="A184" s="95" t="s">
        <v>822</v>
      </c>
      <c r="B184" s="96" t="s">
        <v>86</v>
      </c>
      <c r="C184" s="97" t="s">
        <v>505</v>
      </c>
      <c r="D184" s="98" t="s">
        <v>525</v>
      </c>
      <c r="E184" s="99" t="s">
        <v>515</v>
      </c>
      <c r="F184" s="100" t="s">
        <v>83</v>
      </c>
      <c r="G184" s="101">
        <v>168062</v>
      </c>
      <c r="H184" s="102">
        <v>1906.8</v>
      </c>
      <c r="I184" s="103">
        <v>1906.8</v>
      </c>
      <c r="J184" s="106">
        <f t="shared" si="32"/>
        <v>0</v>
      </c>
      <c r="L184" s="107">
        <f t="shared" si="26"/>
        <v>1361.9999999999998</v>
      </c>
      <c r="M184" s="107">
        <f t="shared" si="20"/>
        <v>13619.999999999998</v>
      </c>
    </row>
    <row r="185" spans="1:13" x14ac:dyDescent="0.25">
      <c r="A185" s="95" t="s">
        <v>823</v>
      </c>
      <c r="B185" s="96" t="s">
        <v>86</v>
      </c>
      <c r="C185" s="97" t="s">
        <v>505</v>
      </c>
      <c r="D185" s="98" t="s">
        <v>525</v>
      </c>
      <c r="E185" s="99" t="s">
        <v>380</v>
      </c>
      <c r="F185" s="100" t="s">
        <v>83</v>
      </c>
      <c r="G185" s="101">
        <v>168069</v>
      </c>
      <c r="H185" s="102">
        <v>2910.6</v>
      </c>
      <c r="I185" s="103">
        <v>2910.6</v>
      </c>
      <c r="J185" s="106">
        <f t="shared" si="32"/>
        <v>0</v>
      </c>
      <c r="L185" s="107">
        <f t="shared" si="26"/>
        <v>2078.9999999999995</v>
      </c>
      <c r="M185" s="107">
        <f t="shared" si="20"/>
        <v>20789.999999999996</v>
      </c>
    </row>
    <row r="186" spans="1:13" x14ac:dyDescent="0.25">
      <c r="A186" s="95" t="s">
        <v>824</v>
      </c>
      <c r="B186" s="96" t="s">
        <v>86</v>
      </c>
      <c r="C186" s="97" t="s">
        <v>506</v>
      </c>
      <c r="D186" s="98" t="s">
        <v>525</v>
      </c>
      <c r="E186" s="99" t="s">
        <v>516</v>
      </c>
      <c r="F186" s="100" t="s">
        <v>83</v>
      </c>
      <c r="G186" s="101">
        <v>139070</v>
      </c>
      <c r="H186" s="102">
        <v>5940</v>
      </c>
      <c r="I186" s="103">
        <v>5940.2</v>
      </c>
      <c r="J186" s="106">
        <f t="shared" si="32"/>
        <v>0.1999999999998181</v>
      </c>
      <c r="L186" s="107">
        <f t="shared" si="26"/>
        <v>4242.9999999999991</v>
      </c>
      <c r="M186" s="107">
        <f t="shared" si="20"/>
        <v>42429.999999999993</v>
      </c>
    </row>
    <row r="187" spans="1:13" x14ac:dyDescent="0.25">
      <c r="A187" s="95" t="s">
        <v>825</v>
      </c>
      <c r="B187" s="96" t="s">
        <v>86</v>
      </c>
      <c r="C187" s="97" t="s">
        <v>507</v>
      </c>
      <c r="D187" s="98" t="s">
        <v>525</v>
      </c>
      <c r="E187" s="99" t="s">
        <v>46</v>
      </c>
      <c r="F187" s="100" t="s">
        <v>83</v>
      </c>
      <c r="G187" s="101">
        <v>139080</v>
      </c>
      <c r="H187" s="102">
        <v>271.60000000000002</v>
      </c>
      <c r="I187" s="103">
        <v>271.60000000000002</v>
      </c>
      <c r="J187" s="106">
        <f t="shared" si="32"/>
        <v>0</v>
      </c>
      <c r="L187" s="107">
        <f t="shared" si="26"/>
        <v>194</v>
      </c>
      <c r="M187" s="107">
        <f t="shared" si="20"/>
        <v>1939.9999999999998</v>
      </c>
    </row>
    <row r="188" spans="1:13" x14ac:dyDescent="0.25">
      <c r="A188" s="95" t="s">
        <v>826</v>
      </c>
      <c r="B188" s="96" t="s">
        <v>86</v>
      </c>
      <c r="C188" s="97" t="s">
        <v>507</v>
      </c>
      <c r="D188" s="98" t="s">
        <v>525</v>
      </c>
      <c r="E188" s="99" t="s">
        <v>147</v>
      </c>
      <c r="F188" s="100" t="s">
        <v>83</v>
      </c>
      <c r="G188" s="101">
        <v>139081</v>
      </c>
      <c r="H188" s="102">
        <v>394.8</v>
      </c>
      <c r="I188" s="103">
        <v>394.8</v>
      </c>
      <c r="J188" s="106">
        <f t="shared" si="32"/>
        <v>0</v>
      </c>
      <c r="L188" s="107">
        <f t="shared" si="26"/>
        <v>282</v>
      </c>
      <c r="M188" s="107">
        <f t="shared" si="20"/>
        <v>2820</v>
      </c>
    </row>
    <row r="189" spans="1:13" x14ac:dyDescent="0.25">
      <c r="A189" s="95" t="s">
        <v>827</v>
      </c>
      <c r="B189" s="96" t="s">
        <v>86</v>
      </c>
      <c r="C189" s="97" t="s">
        <v>507</v>
      </c>
      <c r="D189" s="98" t="s">
        <v>525</v>
      </c>
      <c r="E189" s="99" t="s">
        <v>514</v>
      </c>
      <c r="F189" s="100" t="s">
        <v>83</v>
      </c>
      <c r="G189" s="101">
        <v>139086</v>
      </c>
      <c r="H189" s="102">
        <v>593.6</v>
      </c>
      <c r="I189" s="103">
        <v>593.6</v>
      </c>
      <c r="J189" s="106">
        <f t="shared" si="32"/>
        <v>0</v>
      </c>
      <c r="L189" s="107">
        <f t="shared" si="26"/>
        <v>424</v>
      </c>
      <c r="M189" s="107">
        <f t="shared" si="20"/>
        <v>4240</v>
      </c>
    </row>
    <row r="190" spans="1:13" x14ac:dyDescent="0.25">
      <c r="A190" s="95" t="s">
        <v>828</v>
      </c>
      <c r="B190" s="96" t="s">
        <v>86</v>
      </c>
      <c r="C190" s="97" t="s">
        <v>507</v>
      </c>
      <c r="D190" s="98" t="s">
        <v>525</v>
      </c>
      <c r="E190" s="99" t="s">
        <v>56</v>
      </c>
      <c r="F190" s="100" t="s">
        <v>83</v>
      </c>
      <c r="G190" s="101">
        <v>139083</v>
      </c>
      <c r="H190" s="102">
        <v>1013.6</v>
      </c>
      <c r="I190" s="103">
        <v>1013.6</v>
      </c>
      <c r="J190" s="106">
        <f t="shared" si="32"/>
        <v>0</v>
      </c>
      <c r="L190" s="107">
        <f t="shared" si="26"/>
        <v>723.99999999999989</v>
      </c>
      <c r="M190" s="107">
        <f t="shared" si="20"/>
        <v>7239.9999999999991</v>
      </c>
    </row>
    <row r="191" spans="1:13" x14ac:dyDescent="0.25">
      <c r="A191" s="95" t="s">
        <v>829</v>
      </c>
      <c r="B191" s="96" t="s">
        <v>86</v>
      </c>
      <c r="C191" s="97" t="s">
        <v>507</v>
      </c>
      <c r="D191" s="98" t="s">
        <v>525</v>
      </c>
      <c r="E191" s="99" t="s">
        <v>517</v>
      </c>
      <c r="F191" s="100" t="s">
        <v>83</v>
      </c>
      <c r="G191" s="101">
        <v>168087</v>
      </c>
      <c r="H191" s="102">
        <v>1384.6</v>
      </c>
      <c r="I191" s="103">
        <v>1384.6</v>
      </c>
      <c r="J191" s="106">
        <f t="shared" si="32"/>
        <v>0</v>
      </c>
      <c r="L191" s="107">
        <f t="shared" si="26"/>
        <v>988.99999999999977</v>
      </c>
      <c r="M191" s="107">
        <f t="shared" si="20"/>
        <v>9889.9999999999982</v>
      </c>
    </row>
    <row r="192" spans="1:13" x14ac:dyDescent="0.25">
      <c r="A192" s="95" t="s">
        <v>830</v>
      </c>
      <c r="B192" s="96" t="s">
        <v>86</v>
      </c>
      <c r="C192" s="97" t="s">
        <v>507</v>
      </c>
      <c r="D192" s="98" t="s">
        <v>525</v>
      </c>
      <c r="E192" s="99" t="s">
        <v>374</v>
      </c>
      <c r="F192" s="100" t="s">
        <v>83</v>
      </c>
      <c r="G192" s="101">
        <v>139088</v>
      </c>
      <c r="H192" s="102">
        <v>1979.6</v>
      </c>
      <c r="I192" s="103">
        <v>1979.6</v>
      </c>
      <c r="J192" s="106">
        <f t="shared" si="32"/>
        <v>0</v>
      </c>
      <c r="L192" s="107">
        <f t="shared" si="26"/>
        <v>1413.9999999999998</v>
      </c>
      <c r="M192" s="107">
        <f t="shared" si="20"/>
        <v>14139.999999999998</v>
      </c>
    </row>
    <row r="193" spans="1:13" x14ac:dyDescent="0.25">
      <c r="A193" s="21" t="s">
        <v>838</v>
      </c>
      <c r="B193" s="11" t="s">
        <v>86</v>
      </c>
      <c r="C193" s="19" t="s">
        <v>508</v>
      </c>
      <c r="D193" s="92" t="s">
        <v>525</v>
      </c>
      <c r="E193" s="13" t="s">
        <v>46</v>
      </c>
      <c r="F193" s="93" t="s">
        <v>83</v>
      </c>
      <c r="G193" s="20">
        <v>139350</v>
      </c>
      <c r="H193" s="94">
        <v>487.07</v>
      </c>
      <c r="I193" s="25">
        <v>487.07</v>
      </c>
      <c r="J193" s="24">
        <f t="shared" si="32"/>
        <v>0</v>
      </c>
      <c r="L193" s="15">
        <f t="shared" si="26"/>
        <v>347.90714285714279</v>
      </c>
      <c r="M193" s="15">
        <f t="shared" si="20"/>
        <v>3479.071428571428</v>
      </c>
    </row>
    <row r="194" spans="1:13" x14ac:dyDescent="0.25">
      <c r="A194" s="21" t="s">
        <v>839</v>
      </c>
      <c r="B194" s="11" t="s">
        <v>86</v>
      </c>
      <c r="C194" s="19" t="s">
        <v>508</v>
      </c>
      <c r="D194" s="92" t="s">
        <v>525</v>
      </c>
      <c r="E194" s="13" t="s">
        <v>50</v>
      </c>
      <c r="F194" s="93" t="s">
        <v>83</v>
      </c>
      <c r="G194" s="20">
        <v>139455</v>
      </c>
      <c r="H194" s="94">
        <v>1096.17</v>
      </c>
      <c r="I194" s="25">
        <v>1096.17</v>
      </c>
      <c r="J194" s="24">
        <f t="shared" si="32"/>
        <v>0</v>
      </c>
      <c r="L194" s="15">
        <f t="shared" si="26"/>
        <v>782.9785714285714</v>
      </c>
      <c r="M194" s="15">
        <f t="shared" si="20"/>
        <v>7829.7857142857138</v>
      </c>
    </row>
    <row r="195" spans="1:13" x14ac:dyDescent="0.25">
      <c r="A195" s="21" t="s">
        <v>840</v>
      </c>
      <c r="B195" s="11" t="s">
        <v>86</v>
      </c>
      <c r="C195" s="19" t="s">
        <v>508</v>
      </c>
      <c r="D195" s="92" t="s">
        <v>525</v>
      </c>
      <c r="E195" s="13" t="s">
        <v>56</v>
      </c>
      <c r="F195" s="93" t="s">
        <v>83</v>
      </c>
      <c r="G195" s="20">
        <v>139351</v>
      </c>
      <c r="H195" s="94">
        <v>1948.8</v>
      </c>
      <c r="I195" s="25">
        <v>1948.8</v>
      </c>
      <c r="J195" s="24">
        <f t="shared" si="32"/>
        <v>0</v>
      </c>
      <c r="L195" s="15">
        <f t="shared" si="26"/>
        <v>1391.9999999999998</v>
      </c>
      <c r="M195" s="15">
        <f t="shared" si="20"/>
        <v>13919.999999999998</v>
      </c>
    </row>
    <row r="196" spans="1:13" x14ac:dyDescent="0.25">
      <c r="A196" s="21" t="s">
        <v>841</v>
      </c>
      <c r="B196" s="11" t="s">
        <v>86</v>
      </c>
      <c r="C196" s="19" t="s">
        <v>508</v>
      </c>
      <c r="D196" s="92" t="s">
        <v>525</v>
      </c>
      <c r="E196" s="13" t="s">
        <v>374</v>
      </c>
      <c r="F196" s="93" t="s">
        <v>83</v>
      </c>
      <c r="G196" s="20">
        <v>139352</v>
      </c>
      <c r="H196" s="94">
        <v>3897.6</v>
      </c>
      <c r="I196" s="25">
        <v>3897.6</v>
      </c>
      <c r="J196" s="24">
        <f t="shared" si="32"/>
        <v>0</v>
      </c>
      <c r="L196" s="15">
        <f t="shared" si="26"/>
        <v>2783.9999999999995</v>
      </c>
      <c r="M196" s="15">
        <f t="shared" si="20"/>
        <v>27839.999999999996</v>
      </c>
    </row>
    <row r="197" spans="1:13" x14ac:dyDescent="0.25">
      <c r="A197" s="21" t="s">
        <v>842</v>
      </c>
      <c r="B197" s="11" t="s">
        <v>86</v>
      </c>
      <c r="C197" s="19" t="s">
        <v>508</v>
      </c>
      <c r="D197" s="92" t="s">
        <v>525</v>
      </c>
      <c r="E197" s="13" t="s">
        <v>380</v>
      </c>
      <c r="F197" s="93" t="s">
        <v>83</v>
      </c>
      <c r="G197" s="20">
        <v>139353</v>
      </c>
      <c r="H197" s="94">
        <v>4384.7299999999996</v>
      </c>
      <c r="I197" s="25">
        <v>4384.7299999999996</v>
      </c>
      <c r="J197" s="24">
        <f t="shared" si="32"/>
        <v>0</v>
      </c>
      <c r="L197" s="15">
        <f t="shared" si="26"/>
        <v>3131.9499999999994</v>
      </c>
      <c r="M197" s="15">
        <f t="shared" si="20"/>
        <v>31319.499999999993</v>
      </c>
    </row>
    <row r="198" spans="1:13" x14ac:dyDescent="0.25">
      <c r="A198" s="21" t="s">
        <v>843</v>
      </c>
      <c r="B198" s="11" t="s">
        <v>86</v>
      </c>
      <c r="C198" s="19" t="s">
        <v>509</v>
      </c>
      <c r="D198" s="92" t="s">
        <v>525</v>
      </c>
      <c r="E198" s="13" t="s">
        <v>518</v>
      </c>
      <c r="F198" s="93" t="s">
        <v>83</v>
      </c>
      <c r="G198" s="20">
        <v>139456</v>
      </c>
      <c r="H198" s="94">
        <v>5846.4</v>
      </c>
      <c r="I198" s="25">
        <v>5846.4</v>
      </c>
      <c r="J198" s="24">
        <f t="shared" si="32"/>
        <v>0</v>
      </c>
      <c r="L198" s="15">
        <f t="shared" si="26"/>
        <v>4175.9999999999991</v>
      </c>
      <c r="M198" s="15">
        <f t="shared" si="20"/>
        <v>41759.999999999993</v>
      </c>
    </row>
    <row r="199" spans="1:13" x14ac:dyDescent="0.25">
      <c r="A199" s="21" t="s">
        <v>844</v>
      </c>
      <c r="B199" s="11" t="s">
        <v>86</v>
      </c>
      <c r="C199" s="19" t="s">
        <v>508</v>
      </c>
      <c r="D199" s="92" t="s">
        <v>525</v>
      </c>
      <c r="E199" s="13" t="s">
        <v>378</v>
      </c>
      <c r="F199" s="93" t="s">
        <v>83</v>
      </c>
      <c r="G199" s="20">
        <v>139354</v>
      </c>
      <c r="H199" s="94">
        <v>7795.2</v>
      </c>
      <c r="I199" s="25">
        <v>7795.25</v>
      </c>
      <c r="J199" s="24">
        <f t="shared" si="32"/>
        <v>5.0000000000181899E-2</v>
      </c>
      <c r="L199" s="15">
        <f t="shared" si="26"/>
        <v>5568.0357142857138</v>
      </c>
      <c r="M199" s="15">
        <f t="shared" si="20"/>
        <v>55680.35714285713</v>
      </c>
    </row>
    <row r="200" spans="1:13" x14ac:dyDescent="0.25">
      <c r="A200" s="95" t="s">
        <v>831</v>
      </c>
      <c r="B200" s="96" t="s">
        <v>86</v>
      </c>
      <c r="C200" s="97" t="s">
        <v>510</v>
      </c>
      <c r="D200" s="98" t="s">
        <v>525</v>
      </c>
      <c r="E200" s="99" t="s">
        <v>519</v>
      </c>
      <c r="F200" s="100" t="s">
        <v>83</v>
      </c>
      <c r="G200" s="101">
        <v>139355</v>
      </c>
      <c r="H200" s="102">
        <v>3960.6</v>
      </c>
      <c r="I200" s="103">
        <v>3960.6</v>
      </c>
      <c r="J200" s="106">
        <f t="shared" si="32"/>
        <v>0</v>
      </c>
      <c r="L200" s="107">
        <f t="shared" si="26"/>
        <v>2828.9999999999995</v>
      </c>
      <c r="M200" s="107">
        <f t="shared" si="20"/>
        <v>28289.999999999996</v>
      </c>
    </row>
    <row r="201" spans="1:13" x14ac:dyDescent="0.25">
      <c r="A201" s="95" t="s">
        <v>832</v>
      </c>
      <c r="B201" s="96" t="s">
        <v>86</v>
      </c>
      <c r="C201" s="97" t="s">
        <v>511</v>
      </c>
      <c r="D201" s="98" t="s">
        <v>525</v>
      </c>
      <c r="E201" s="99" t="s">
        <v>520</v>
      </c>
      <c r="F201" s="100" t="s">
        <v>83</v>
      </c>
      <c r="G201" s="101">
        <v>139556</v>
      </c>
      <c r="H201" s="102">
        <v>7407.4</v>
      </c>
      <c r="I201" s="103">
        <v>7407.4</v>
      </c>
      <c r="J201" s="106">
        <f t="shared" si="32"/>
        <v>0</v>
      </c>
      <c r="L201" s="107">
        <f t="shared" si="26"/>
        <v>5290.9999999999991</v>
      </c>
      <c r="M201" s="107">
        <f t="shared" si="20"/>
        <v>52909.999999999993</v>
      </c>
    </row>
    <row r="202" spans="1:13" x14ac:dyDescent="0.25">
      <c r="A202" s="95" t="s">
        <v>833</v>
      </c>
      <c r="B202" s="96" t="s">
        <v>86</v>
      </c>
      <c r="C202" s="97" t="s">
        <v>512</v>
      </c>
      <c r="D202" s="98" t="s">
        <v>525</v>
      </c>
      <c r="E202" s="99" t="s">
        <v>521</v>
      </c>
      <c r="F202" s="100" t="s">
        <v>83</v>
      </c>
      <c r="G202" s="101">
        <v>139356</v>
      </c>
      <c r="H202" s="102">
        <v>8779.4</v>
      </c>
      <c r="I202" s="103">
        <v>8779.4</v>
      </c>
      <c r="J202" s="106">
        <f t="shared" si="32"/>
        <v>0</v>
      </c>
      <c r="L202" s="107">
        <f t="shared" si="26"/>
        <v>6270.9999999999991</v>
      </c>
      <c r="M202" s="107">
        <f t="shared" si="20"/>
        <v>62709.999999999993</v>
      </c>
    </row>
    <row r="203" spans="1:13" x14ac:dyDescent="0.25">
      <c r="A203" s="95" t="s">
        <v>834</v>
      </c>
      <c r="B203" s="96" t="s">
        <v>86</v>
      </c>
      <c r="C203" s="97" t="s">
        <v>513</v>
      </c>
      <c r="D203" s="98" t="s">
        <v>525</v>
      </c>
      <c r="E203" s="99" t="s">
        <v>522</v>
      </c>
      <c r="F203" s="100" t="s">
        <v>83</v>
      </c>
      <c r="G203" s="101">
        <v>168357</v>
      </c>
      <c r="H203" s="102">
        <v>1848</v>
      </c>
      <c r="I203" s="103">
        <v>1848</v>
      </c>
      <c r="J203" s="106">
        <f t="shared" si="32"/>
        <v>0</v>
      </c>
      <c r="L203" s="107">
        <f t="shared" si="26"/>
        <v>1319.9999999999998</v>
      </c>
      <c r="M203" s="107">
        <f t="shared" si="20"/>
        <v>13199.999999999996</v>
      </c>
    </row>
    <row r="204" spans="1:13" x14ac:dyDescent="0.25">
      <c r="A204" s="95" t="s">
        <v>835</v>
      </c>
      <c r="B204" s="96" t="s">
        <v>86</v>
      </c>
      <c r="C204" s="97" t="s">
        <v>563</v>
      </c>
      <c r="D204" s="98" t="s">
        <v>525</v>
      </c>
      <c r="E204" s="99" t="s">
        <v>564</v>
      </c>
      <c r="F204" s="100" t="s">
        <v>83</v>
      </c>
      <c r="G204" s="105">
        <v>168075</v>
      </c>
      <c r="H204" s="102">
        <v>506.8</v>
      </c>
      <c r="I204" s="103">
        <v>506.8</v>
      </c>
      <c r="J204" s="106">
        <f t="shared" si="32"/>
        <v>0</v>
      </c>
      <c r="L204" s="107">
        <f t="shared" si="26"/>
        <v>361.99999999999994</v>
      </c>
      <c r="M204" s="107">
        <f t="shared" si="20"/>
        <v>3619.9999999999995</v>
      </c>
    </row>
    <row r="205" spans="1:13" x14ac:dyDescent="0.25">
      <c r="A205" s="95" t="s">
        <v>836</v>
      </c>
      <c r="B205" s="96" t="s">
        <v>86</v>
      </c>
      <c r="C205" s="97" t="s">
        <v>563</v>
      </c>
      <c r="D205" s="98" t="s">
        <v>525</v>
      </c>
      <c r="E205" s="99" t="s">
        <v>565</v>
      </c>
      <c r="F205" s="100" t="s">
        <v>83</v>
      </c>
      <c r="G205" s="105">
        <v>168076</v>
      </c>
      <c r="H205" s="102">
        <v>3382.4</v>
      </c>
      <c r="I205" s="103">
        <v>3382.4</v>
      </c>
      <c r="J205" s="106">
        <f t="shared" si="32"/>
        <v>0</v>
      </c>
      <c r="L205" s="107">
        <f t="shared" si="26"/>
        <v>2416</v>
      </c>
      <c r="M205" s="107">
        <f t="shared" si="20"/>
        <v>24160</v>
      </c>
    </row>
    <row r="206" spans="1:13" x14ac:dyDescent="0.25">
      <c r="A206" s="95" t="s">
        <v>837</v>
      </c>
      <c r="B206" s="96" t="s">
        <v>86</v>
      </c>
      <c r="C206" s="97" t="s">
        <v>566</v>
      </c>
      <c r="D206" s="98" t="s">
        <v>525</v>
      </c>
      <c r="E206" s="99" t="s">
        <v>564</v>
      </c>
      <c r="F206" s="100" t="s">
        <v>83</v>
      </c>
      <c r="G206" s="105">
        <v>168077</v>
      </c>
      <c r="H206" s="102">
        <v>506.8</v>
      </c>
      <c r="I206" s="103">
        <v>506.8</v>
      </c>
      <c r="J206" s="106">
        <f t="shared" si="32"/>
        <v>0</v>
      </c>
      <c r="L206" s="107">
        <f t="shared" si="26"/>
        <v>361.99999999999994</v>
      </c>
      <c r="M206" s="107">
        <f t="shared" si="20"/>
        <v>3619.9999999999995</v>
      </c>
    </row>
    <row r="207" spans="1:13" x14ac:dyDescent="0.25">
      <c r="A207" s="21" t="s">
        <v>162</v>
      </c>
      <c r="B207" s="11" t="s">
        <v>86</v>
      </c>
      <c r="C207" s="18" t="s">
        <v>780</v>
      </c>
      <c r="D207" s="19" t="s">
        <v>163</v>
      </c>
      <c r="E207" s="13" t="s">
        <v>46</v>
      </c>
      <c r="F207" s="13" t="s">
        <v>12</v>
      </c>
      <c r="G207" s="73" t="s">
        <v>164</v>
      </c>
      <c r="H207" s="22">
        <v>328.99</v>
      </c>
      <c r="I207" s="25">
        <v>542.5</v>
      </c>
      <c r="J207" s="24">
        <f t="shared" si="25"/>
        <v>213.51</v>
      </c>
      <c r="L207" s="15">
        <f t="shared" si="26"/>
        <v>387.49999999999994</v>
      </c>
      <c r="M207" s="15">
        <f t="shared" si="20"/>
        <v>7749.9999999999982</v>
      </c>
    </row>
    <row r="208" spans="1:13" x14ac:dyDescent="0.25">
      <c r="A208" s="21" t="s">
        <v>165</v>
      </c>
      <c r="B208" s="11" t="s">
        <v>86</v>
      </c>
      <c r="C208" s="19" t="s">
        <v>780</v>
      </c>
      <c r="D208" s="19" t="s">
        <v>163</v>
      </c>
      <c r="E208" s="13" t="s">
        <v>166</v>
      </c>
      <c r="F208" s="13" t="s">
        <v>12</v>
      </c>
      <c r="G208" s="14">
        <v>20531</v>
      </c>
      <c r="H208" s="22">
        <v>1065.96</v>
      </c>
      <c r="I208" s="25">
        <v>1110.9000000000001</v>
      </c>
      <c r="J208" s="24">
        <f t="shared" si="25"/>
        <v>44.940000000000055</v>
      </c>
      <c r="L208" s="15">
        <f t="shared" ref="L208:L222" si="33">I208/1.12/1.25</f>
        <v>793.5</v>
      </c>
      <c r="M208" s="15">
        <f t="shared" si="20"/>
        <v>15869.999999999998</v>
      </c>
    </row>
    <row r="209" spans="1:13" x14ac:dyDescent="0.25">
      <c r="A209" s="21" t="s">
        <v>167</v>
      </c>
      <c r="B209" s="11" t="s">
        <v>86</v>
      </c>
      <c r="C209" s="19" t="s">
        <v>780</v>
      </c>
      <c r="D209" s="19" t="s">
        <v>168</v>
      </c>
      <c r="E209" s="13" t="s">
        <v>169</v>
      </c>
      <c r="F209" s="13" t="s">
        <v>12</v>
      </c>
      <c r="G209" s="14">
        <v>20533</v>
      </c>
      <c r="H209" s="22">
        <v>552.72</v>
      </c>
      <c r="I209" s="25">
        <v>1244.5999999999999</v>
      </c>
      <c r="J209" s="24">
        <f t="shared" si="25"/>
        <v>691.87999999999988</v>
      </c>
      <c r="L209" s="15">
        <f t="shared" si="33"/>
        <v>888.99999999999977</v>
      </c>
      <c r="M209" s="15">
        <f t="shared" si="20"/>
        <v>17779.999999999996</v>
      </c>
    </row>
    <row r="210" spans="1:13" x14ac:dyDescent="0.25">
      <c r="A210" s="21" t="s">
        <v>421</v>
      </c>
      <c r="B210" s="11" t="s">
        <v>86</v>
      </c>
      <c r="C210" s="19" t="s">
        <v>780</v>
      </c>
      <c r="D210" s="19" t="s">
        <v>163</v>
      </c>
      <c r="E210" s="13" t="s">
        <v>388</v>
      </c>
      <c r="F210" s="13" t="s">
        <v>12</v>
      </c>
      <c r="G210" s="14">
        <v>20532</v>
      </c>
      <c r="H210" s="22">
        <v>3247.3</v>
      </c>
      <c r="I210" s="25">
        <v>3247.3</v>
      </c>
      <c r="J210" s="24">
        <f>I210-H210</f>
        <v>0</v>
      </c>
      <c r="L210" s="15">
        <f t="shared" si="33"/>
        <v>2319.5</v>
      </c>
      <c r="M210" s="15">
        <f>L210/SUBSTITUTE(F210,"ks","")*100</f>
        <v>46390</v>
      </c>
    </row>
    <row r="211" spans="1:13" x14ac:dyDescent="0.25">
      <c r="A211" s="21" t="s">
        <v>170</v>
      </c>
      <c r="B211" s="11" t="s">
        <v>86</v>
      </c>
      <c r="C211" s="19" t="s">
        <v>729</v>
      </c>
      <c r="D211" s="19" t="s">
        <v>171</v>
      </c>
      <c r="E211" s="13" t="s">
        <v>46</v>
      </c>
      <c r="F211" s="13" t="s">
        <v>12</v>
      </c>
      <c r="G211" s="14">
        <v>20540</v>
      </c>
      <c r="H211" s="22">
        <v>329</v>
      </c>
      <c r="I211" s="25">
        <v>640.5</v>
      </c>
      <c r="J211" s="24">
        <f t="shared" si="25"/>
        <v>311.5</v>
      </c>
      <c r="L211" s="15">
        <f t="shared" si="33"/>
        <v>457.5</v>
      </c>
      <c r="M211" s="15">
        <f t="shared" si="20"/>
        <v>9150</v>
      </c>
    </row>
    <row r="212" spans="1:13" x14ac:dyDescent="0.25">
      <c r="A212" s="21" t="s">
        <v>172</v>
      </c>
      <c r="B212" s="11" t="s">
        <v>86</v>
      </c>
      <c r="C212" s="19" t="s">
        <v>729</v>
      </c>
      <c r="D212" s="19" t="s">
        <v>171</v>
      </c>
      <c r="E212" s="13" t="s">
        <v>166</v>
      </c>
      <c r="F212" s="13" t="s">
        <v>12</v>
      </c>
      <c r="G212" s="14">
        <v>20541</v>
      </c>
      <c r="H212" s="22">
        <v>1065.96</v>
      </c>
      <c r="I212" s="25">
        <v>1213.8</v>
      </c>
      <c r="J212" s="24">
        <f t="shared" si="25"/>
        <v>147.83999999999992</v>
      </c>
      <c r="L212" s="15">
        <f t="shared" si="33"/>
        <v>866.99999999999977</v>
      </c>
      <c r="M212" s="15">
        <f t="shared" si="20"/>
        <v>17339.999999999996</v>
      </c>
    </row>
    <row r="213" spans="1:13" x14ac:dyDescent="0.25">
      <c r="A213" s="21" t="s">
        <v>422</v>
      </c>
      <c r="B213" s="11" t="s">
        <v>86</v>
      </c>
      <c r="C213" s="19" t="s">
        <v>729</v>
      </c>
      <c r="D213" s="19" t="s">
        <v>171</v>
      </c>
      <c r="E213" s="13" t="s">
        <v>388</v>
      </c>
      <c r="F213" s="13" t="s">
        <v>12</v>
      </c>
      <c r="G213" s="14">
        <v>20542</v>
      </c>
      <c r="H213" s="22">
        <v>3680.6</v>
      </c>
      <c r="I213" s="25">
        <v>3680.6</v>
      </c>
      <c r="J213" s="24">
        <f>I213-H213</f>
        <v>0</v>
      </c>
      <c r="L213" s="15">
        <f t="shared" si="33"/>
        <v>2628.9999999999995</v>
      </c>
      <c r="M213" s="15">
        <f>L213/SUBSTITUTE(F213,"ks","")*100</f>
        <v>52579.999999999993</v>
      </c>
    </row>
    <row r="214" spans="1:13" x14ac:dyDescent="0.25">
      <c r="A214" s="21" t="s">
        <v>173</v>
      </c>
      <c r="B214" s="11" t="s">
        <v>86</v>
      </c>
      <c r="C214" s="19" t="s">
        <v>729</v>
      </c>
      <c r="D214" s="19" t="s">
        <v>174</v>
      </c>
      <c r="E214" s="13" t="s">
        <v>169</v>
      </c>
      <c r="F214" s="13" t="s">
        <v>12</v>
      </c>
      <c r="G214" s="14">
        <v>20543</v>
      </c>
      <c r="H214" s="22">
        <v>552.71</v>
      </c>
      <c r="I214" s="25">
        <v>1448.3</v>
      </c>
      <c r="J214" s="24">
        <f t="shared" si="25"/>
        <v>895.58999999999992</v>
      </c>
      <c r="L214" s="15">
        <f t="shared" si="33"/>
        <v>1034.4999999999998</v>
      </c>
      <c r="M214" s="15">
        <f t="shared" si="20"/>
        <v>20689.999999999996</v>
      </c>
    </row>
    <row r="215" spans="1:13" x14ac:dyDescent="0.25">
      <c r="A215" s="21" t="s">
        <v>770</v>
      </c>
      <c r="B215" s="11" t="s">
        <v>86</v>
      </c>
      <c r="C215" s="19" t="s">
        <v>767</v>
      </c>
      <c r="D215" s="19" t="s">
        <v>768</v>
      </c>
      <c r="E215" s="13" t="s">
        <v>46</v>
      </c>
      <c r="F215" s="13" t="s">
        <v>83</v>
      </c>
      <c r="G215" s="14">
        <v>142503</v>
      </c>
      <c r="H215" s="22">
        <v>607.6</v>
      </c>
      <c r="I215" s="25">
        <v>607.6</v>
      </c>
      <c r="J215" s="24">
        <f t="shared" si="25"/>
        <v>0</v>
      </c>
      <c r="L215" s="15">
        <f t="shared" si="33"/>
        <v>434</v>
      </c>
      <c r="M215" s="15">
        <f t="shared" si="20"/>
        <v>4340</v>
      </c>
    </row>
    <row r="216" spans="1:13" x14ac:dyDescent="0.25">
      <c r="A216" s="21" t="s">
        <v>771</v>
      </c>
      <c r="B216" s="11" t="s">
        <v>86</v>
      </c>
      <c r="C216" s="19" t="s">
        <v>767</v>
      </c>
      <c r="D216" s="19" t="s">
        <v>768</v>
      </c>
      <c r="E216" s="13" t="s">
        <v>56</v>
      </c>
      <c r="F216" s="13" t="s">
        <v>83</v>
      </c>
      <c r="G216" s="14">
        <v>142504</v>
      </c>
      <c r="H216" s="22">
        <v>2430.4</v>
      </c>
      <c r="I216" s="25">
        <v>2430.4</v>
      </c>
      <c r="J216" s="24">
        <f t="shared" si="25"/>
        <v>0</v>
      </c>
      <c r="L216" s="15">
        <f t="shared" si="33"/>
        <v>1736</v>
      </c>
      <c r="M216" s="15">
        <f t="shared" si="20"/>
        <v>17360</v>
      </c>
    </row>
    <row r="217" spans="1:13" x14ac:dyDescent="0.25">
      <c r="A217" s="21" t="s">
        <v>772</v>
      </c>
      <c r="B217" s="11" t="s">
        <v>86</v>
      </c>
      <c r="C217" s="19" t="s">
        <v>767</v>
      </c>
      <c r="D217" s="19" t="s">
        <v>768</v>
      </c>
      <c r="E217" s="13" t="s">
        <v>380</v>
      </c>
      <c r="F217" s="13" t="s">
        <v>12</v>
      </c>
      <c r="G217" s="14">
        <v>142505</v>
      </c>
      <c r="H217" s="22">
        <v>2734.21</v>
      </c>
      <c r="I217" s="25">
        <v>2734.21</v>
      </c>
      <c r="J217" s="24">
        <f t="shared" si="25"/>
        <v>0</v>
      </c>
      <c r="L217" s="15">
        <f t="shared" si="33"/>
        <v>1953.0071428571428</v>
      </c>
      <c r="M217" s="15">
        <f t="shared" si="20"/>
        <v>39060.142857142855</v>
      </c>
    </row>
    <row r="218" spans="1:13" x14ac:dyDescent="0.25">
      <c r="A218" s="21" t="s">
        <v>773</v>
      </c>
      <c r="B218" s="11" t="s">
        <v>86</v>
      </c>
      <c r="C218" s="19" t="s">
        <v>767</v>
      </c>
      <c r="D218" s="19" t="s">
        <v>769</v>
      </c>
      <c r="E218" s="13" t="s">
        <v>180</v>
      </c>
      <c r="F218" s="13" t="s">
        <v>12</v>
      </c>
      <c r="G218" s="14">
        <v>142506</v>
      </c>
      <c r="H218" s="22">
        <v>1184.4000000000001</v>
      </c>
      <c r="I218" s="25">
        <v>1184.4000000000001</v>
      </c>
      <c r="J218" s="24">
        <f t="shared" si="25"/>
        <v>0</v>
      </c>
      <c r="L218" s="15">
        <f t="shared" si="33"/>
        <v>846</v>
      </c>
      <c r="M218" s="15">
        <f t="shared" si="20"/>
        <v>16920</v>
      </c>
    </row>
    <row r="219" spans="1:13" x14ac:dyDescent="0.25">
      <c r="A219" s="21" t="s">
        <v>175</v>
      </c>
      <c r="B219" s="11" t="s">
        <v>86</v>
      </c>
      <c r="C219" s="19" t="s">
        <v>781</v>
      </c>
      <c r="D219" s="19" t="s">
        <v>176</v>
      </c>
      <c r="E219" s="13" t="s">
        <v>46</v>
      </c>
      <c r="F219" s="13" t="s">
        <v>83</v>
      </c>
      <c r="G219" s="14">
        <v>180020</v>
      </c>
      <c r="H219" s="22">
        <v>358.4</v>
      </c>
      <c r="I219" s="25">
        <v>358.4</v>
      </c>
      <c r="J219" s="24">
        <f t="shared" si="25"/>
        <v>0</v>
      </c>
      <c r="L219" s="15">
        <f t="shared" si="33"/>
        <v>255.99999999999994</v>
      </c>
      <c r="M219" s="15">
        <f t="shared" si="20"/>
        <v>2559.9999999999995</v>
      </c>
    </row>
    <row r="220" spans="1:13" x14ac:dyDescent="0.25">
      <c r="A220" s="21" t="s">
        <v>177</v>
      </c>
      <c r="B220" s="11" t="s">
        <v>86</v>
      </c>
      <c r="C220" s="19" t="s">
        <v>781</v>
      </c>
      <c r="D220" s="19" t="s">
        <v>176</v>
      </c>
      <c r="E220" s="13" t="s">
        <v>56</v>
      </c>
      <c r="F220" s="13" t="s">
        <v>83</v>
      </c>
      <c r="G220" s="14">
        <v>180021</v>
      </c>
      <c r="H220" s="22">
        <v>1439.2</v>
      </c>
      <c r="I220" s="25">
        <v>1439.2</v>
      </c>
      <c r="J220" s="24">
        <f t="shared" si="25"/>
        <v>0</v>
      </c>
      <c r="L220" s="15">
        <f t="shared" si="33"/>
        <v>1028</v>
      </c>
      <c r="M220" s="15">
        <f t="shared" si="20"/>
        <v>10280</v>
      </c>
    </row>
    <row r="221" spans="1:13" x14ac:dyDescent="0.25">
      <c r="A221" s="21" t="s">
        <v>526</v>
      </c>
      <c r="B221" s="11" t="s">
        <v>86</v>
      </c>
      <c r="C221" s="19" t="s">
        <v>781</v>
      </c>
      <c r="D221" s="19" t="s">
        <v>176</v>
      </c>
      <c r="E221" s="13" t="s">
        <v>380</v>
      </c>
      <c r="F221" s="13" t="s">
        <v>12</v>
      </c>
      <c r="G221" s="14">
        <v>180022</v>
      </c>
      <c r="H221" s="22">
        <v>1439.2</v>
      </c>
      <c r="I221" s="25">
        <v>1439.2</v>
      </c>
      <c r="J221" s="24">
        <f t="shared" ref="J221" si="34">I221-H221</f>
        <v>0</v>
      </c>
      <c r="L221" s="15">
        <f t="shared" si="33"/>
        <v>1028</v>
      </c>
      <c r="M221" s="15">
        <f>L221/SUBSTITUTE(F221,"ks","")*100</f>
        <v>20560</v>
      </c>
    </row>
    <row r="222" spans="1:13" x14ac:dyDescent="0.25">
      <c r="A222" s="21" t="s">
        <v>178</v>
      </c>
      <c r="B222" s="11" t="s">
        <v>86</v>
      </c>
      <c r="C222" s="19" t="s">
        <v>527</v>
      </c>
      <c r="D222" s="19" t="s">
        <v>179</v>
      </c>
      <c r="E222" s="13" t="s">
        <v>180</v>
      </c>
      <c r="F222" s="13" t="s">
        <v>12</v>
      </c>
      <c r="G222" s="14">
        <v>180023</v>
      </c>
      <c r="H222" s="22">
        <v>730.8</v>
      </c>
      <c r="I222" s="25">
        <v>730.8</v>
      </c>
      <c r="J222" s="24">
        <v>0</v>
      </c>
      <c r="L222" s="15">
        <f t="shared" si="33"/>
        <v>521.99999999999989</v>
      </c>
      <c r="M222" s="15">
        <v>9673.1867826086964</v>
      </c>
    </row>
    <row r="224" spans="1:13" ht="18" customHeight="1" x14ac:dyDescent="0.2">
      <c r="G224" s="17"/>
      <c r="K224" s="3"/>
    </row>
    <row r="225" spans="1:13" ht="10.199999999999999" customHeight="1" x14ac:dyDescent="0.25">
      <c r="A225" s="123" t="s">
        <v>569</v>
      </c>
      <c r="B225" s="9"/>
      <c r="C225" s="125" t="s">
        <v>0</v>
      </c>
      <c r="D225" s="125" t="s">
        <v>1</v>
      </c>
      <c r="E225" s="125" t="s">
        <v>42</v>
      </c>
      <c r="F225" s="125" t="s">
        <v>3</v>
      </c>
      <c r="G225" s="127" t="s">
        <v>4</v>
      </c>
      <c r="H225" s="128" t="s">
        <v>456</v>
      </c>
      <c r="I225" s="130" t="s">
        <v>457</v>
      </c>
      <c r="J225" s="128" t="s">
        <v>5</v>
      </c>
      <c r="L225" s="133" t="s">
        <v>882</v>
      </c>
      <c r="M225" s="133" t="s">
        <v>444</v>
      </c>
    </row>
    <row r="226" spans="1:13" ht="10.95" customHeight="1" thickBot="1" x14ac:dyDescent="0.3">
      <c r="A226" s="124"/>
      <c r="B226" s="10"/>
      <c r="C226" s="135"/>
      <c r="D226" s="135"/>
      <c r="E226" s="135"/>
      <c r="F226" s="135"/>
      <c r="G226" s="136"/>
      <c r="H226" s="129"/>
      <c r="I226" s="131"/>
      <c r="J226" s="132"/>
      <c r="L226" s="134"/>
      <c r="M226" s="134"/>
    </row>
    <row r="227" spans="1:13" ht="10.95" customHeight="1" thickTop="1" x14ac:dyDescent="0.25">
      <c r="A227" s="84" t="s">
        <v>740</v>
      </c>
      <c r="B227" s="81" t="s">
        <v>7</v>
      </c>
      <c r="C227" s="19" t="s">
        <v>181</v>
      </c>
      <c r="D227" s="19" t="s">
        <v>182</v>
      </c>
      <c r="E227" s="13" t="s">
        <v>183</v>
      </c>
      <c r="F227" s="13" t="s">
        <v>37</v>
      </c>
      <c r="G227" s="14">
        <v>14410</v>
      </c>
      <c r="H227" s="82">
        <v>7.84</v>
      </c>
      <c r="I227" s="83">
        <v>7.84</v>
      </c>
      <c r="J227" s="24">
        <f t="shared" ref="J227:J244" si="35">I227-H227</f>
        <v>0</v>
      </c>
      <c r="L227" s="15">
        <f>I227/1.12/1.25</f>
        <v>5.6</v>
      </c>
      <c r="M227" s="15">
        <f t="shared" ref="M227:M290" si="36">L227/SUBSTITUTE(F227,"ks","")*100</f>
        <v>560</v>
      </c>
    </row>
    <row r="228" spans="1:13" x14ac:dyDescent="0.25">
      <c r="A228" s="21" t="s">
        <v>184</v>
      </c>
      <c r="B228" s="11" t="s">
        <v>7</v>
      </c>
      <c r="C228" s="19" t="s">
        <v>181</v>
      </c>
      <c r="D228" s="19" t="s">
        <v>182</v>
      </c>
      <c r="E228" s="13" t="s">
        <v>185</v>
      </c>
      <c r="F228" s="13" t="s">
        <v>37</v>
      </c>
      <c r="G228" s="14">
        <v>14411</v>
      </c>
      <c r="H228" s="22">
        <v>9.17</v>
      </c>
      <c r="I228" s="25">
        <v>9.17</v>
      </c>
      <c r="J228" s="24">
        <f t="shared" si="35"/>
        <v>0</v>
      </c>
      <c r="L228" s="15">
        <f t="shared" ref="L228:L244" si="37">I228/1.12/1.25</f>
        <v>6.55</v>
      </c>
      <c r="M228" s="15">
        <f t="shared" si="36"/>
        <v>655</v>
      </c>
    </row>
    <row r="229" spans="1:13" x14ac:dyDescent="0.25">
      <c r="A229" s="21" t="s">
        <v>186</v>
      </c>
      <c r="B229" s="11" t="s">
        <v>7</v>
      </c>
      <c r="C229" s="19" t="s">
        <v>181</v>
      </c>
      <c r="D229" s="19" t="s">
        <v>182</v>
      </c>
      <c r="E229" s="13" t="s">
        <v>187</v>
      </c>
      <c r="F229" s="13" t="s">
        <v>37</v>
      </c>
      <c r="G229" s="14">
        <v>14412</v>
      </c>
      <c r="H229" s="22">
        <v>9.8699999999999992</v>
      </c>
      <c r="I229" s="25">
        <v>9.8699999999999992</v>
      </c>
      <c r="J229" s="24">
        <f t="shared" si="35"/>
        <v>0</v>
      </c>
      <c r="L229" s="15">
        <f t="shared" si="37"/>
        <v>7.0499999999999989</v>
      </c>
      <c r="M229" s="15">
        <f t="shared" si="36"/>
        <v>704.99999999999989</v>
      </c>
    </row>
    <row r="230" spans="1:13" x14ac:dyDescent="0.25">
      <c r="A230" s="21" t="s">
        <v>188</v>
      </c>
      <c r="B230" s="11" t="s">
        <v>7</v>
      </c>
      <c r="C230" s="19" t="s">
        <v>181</v>
      </c>
      <c r="D230" s="19" t="s">
        <v>182</v>
      </c>
      <c r="E230" s="13" t="s">
        <v>189</v>
      </c>
      <c r="F230" s="13" t="s">
        <v>37</v>
      </c>
      <c r="G230" s="14">
        <v>14413</v>
      </c>
      <c r="H230" s="22">
        <v>10.15</v>
      </c>
      <c r="I230" s="25">
        <v>10.15</v>
      </c>
      <c r="J230" s="24">
        <f t="shared" si="35"/>
        <v>0</v>
      </c>
      <c r="L230" s="15">
        <f t="shared" si="37"/>
        <v>7.25</v>
      </c>
      <c r="M230" s="15">
        <f t="shared" si="36"/>
        <v>725</v>
      </c>
    </row>
    <row r="231" spans="1:13" x14ac:dyDescent="0.25">
      <c r="A231" s="21" t="s">
        <v>190</v>
      </c>
      <c r="B231" s="11" t="s">
        <v>7</v>
      </c>
      <c r="C231" s="19" t="s">
        <v>181</v>
      </c>
      <c r="D231" s="19" t="s">
        <v>182</v>
      </c>
      <c r="E231" s="13" t="s">
        <v>191</v>
      </c>
      <c r="F231" s="13" t="s">
        <v>37</v>
      </c>
      <c r="G231" s="14">
        <v>14414</v>
      </c>
      <c r="H231" s="22">
        <v>11.76</v>
      </c>
      <c r="I231" s="25">
        <v>11.76</v>
      </c>
      <c r="J231" s="24">
        <f t="shared" si="35"/>
        <v>0</v>
      </c>
      <c r="L231" s="15">
        <f t="shared" si="37"/>
        <v>8.3999999999999986</v>
      </c>
      <c r="M231" s="15">
        <f t="shared" si="36"/>
        <v>839.99999999999989</v>
      </c>
    </row>
    <row r="232" spans="1:13" x14ac:dyDescent="0.25">
      <c r="A232" s="21" t="s">
        <v>448</v>
      </c>
      <c r="B232" s="11" t="s">
        <v>7</v>
      </c>
      <c r="C232" s="19" t="s">
        <v>193</v>
      </c>
      <c r="D232" s="19" t="s">
        <v>182</v>
      </c>
      <c r="E232" s="13" t="s">
        <v>183</v>
      </c>
      <c r="F232" s="13" t="s">
        <v>97</v>
      </c>
      <c r="G232" s="14">
        <v>19410</v>
      </c>
      <c r="H232" s="22">
        <v>113.4</v>
      </c>
      <c r="I232" s="25">
        <v>113.4</v>
      </c>
      <c r="J232" s="24">
        <f t="shared" ref="J232" si="38">I232-H232</f>
        <v>0</v>
      </c>
      <c r="L232" s="15">
        <f t="shared" si="37"/>
        <v>81</v>
      </c>
      <c r="M232" s="15">
        <f t="shared" ref="M232" si="39">L232/SUBSTITUTE(F232,"ks","")*100</f>
        <v>405</v>
      </c>
    </row>
    <row r="233" spans="1:13" x14ac:dyDescent="0.25">
      <c r="A233" s="21" t="s">
        <v>192</v>
      </c>
      <c r="B233" s="11" t="s">
        <v>7</v>
      </c>
      <c r="C233" s="19" t="s">
        <v>193</v>
      </c>
      <c r="D233" s="19" t="s">
        <v>182</v>
      </c>
      <c r="E233" s="13" t="s">
        <v>185</v>
      </c>
      <c r="F233" s="13" t="s">
        <v>97</v>
      </c>
      <c r="G233" s="14">
        <v>19411</v>
      </c>
      <c r="H233" s="22">
        <v>119</v>
      </c>
      <c r="I233" s="25">
        <v>119</v>
      </c>
      <c r="J233" s="24">
        <f t="shared" si="35"/>
        <v>0</v>
      </c>
      <c r="L233" s="15">
        <f t="shared" si="37"/>
        <v>84.999999999999986</v>
      </c>
      <c r="M233" s="15">
        <f t="shared" si="36"/>
        <v>424.99999999999989</v>
      </c>
    </row>
    <row r="234" spans="1:13" x14ac:dyDescent="0.25">
      <c r="A234" s="21" t="s">
        <v>194</v>
      </c>
      <c r="B234" s="11" t="s">
        <v>7</v>
      </c>
      <c r="C234" s="19" t="s">
        <v>193</v>
      </c>
      <c r="D234" s="19" t="s">
        <v>182</v>
      </c>
      <c r="E234" s="13" t="s">
        <v>187</v>
      </c>
      <c r="F234" s="13" t="s">
        <v>97</v>
      </c>
      <c r="G234" s="14">
        <v>19412</v>
      </c>
      <c r="H234" s="22">
        <v>175</v>
      </c>
      <c r="I234" s="25">
        <v>175</v>
      </c>
      <c r="J234" s="24">
        <f t="shared" si="35"/>
        <v>0</v>
      </c>
      <c r="L234" s="15">
        <f t="shared" si="37"/>
        <v>124.99999999999997</v>
      </c>
      <c r="M234" s="15">
        <f t="shared" si="36"/>
        <v>624.99999999999977</v>
      </c>
    </row>
    <row r="235" spans="1:13" x14ac:dyDescent="0.25">
      <c r="A235" s="21" t="s">
        <v>195</v>
      </c>
      <c r="B235" s="11" t="s">
        <v>7</v>
      </c>
      <c r="C235" s="19" t="s">
        <v>193</v>
      </c>
      <c r="D235" s="19" t="s">
        <v>182</v>
      </c>
      <c r="E235" s="13" t="s">
        <v>189</v>
      </c>
      <c r="F235" s="13" t="s">
        <v>97</v>
      </c>
      <c r="G235" s="14">
        <v>19413</v>
      </c>
      <c r="H235" s="22">
        <v>207.2</v>
      </c>
      <c r="I235" s="25">
        <v>207.2</v>
      </c>
      <c r="J235" s="24">
        <f t="shared" si="35"/>
        <v>0</v>
      </c>
      <c r="L235" s="15">
        <f t="shared" si="37"/>
        <v>147.99999999999997</v>
      </c>
      <c r="M235" s="15">
        <f t="shared" si="36"/>
        <v>739.99999999999989</v>
      </c>
    </row>
    <row r="236" spans="1:13" x14ac:dyDescent="0.25">
      <c r="A236" s="21" t="s">
        <v>196</v>
      </c>
      <c r="B236" s="11" t="s">
        <v>7</v>
      </c>
      <c r="C236" s="19" t="s">
        <v>193</v>
      </c>
      <c r="D236" s="19" t="s">
        <v>182</v>
      </c>
      <c r="E236" s="13" t="s">
        <v>191</v>
      </c>
      <c r="F236" s="13" t="s">
        <v>97</v>
      </c>
      <c r="G236" s="14">
        <v>19414</v>
      </c>
      <c r="H236" s="22">
        <v>254.8</v>
      </c>
      <c r="I236" s="25">
        <v>254.8</v>
      </c>
      <c r="J236" s="24">
        <f t="shared" si="35"/>
        <v>0</v>
      </c>
      <c r="L236" s="15">
        <f t="shared" si="37"/>
        <v>182</v>
      </c>
      <c r="M236" s="15">
        <f t="shared" si="36"/>
        <v>910</v>
      </c>
    </row>
    <row r="237" spans="1:13" x14ac:dyDescent="0.25">
      <c r="A237" s="21" t="s">
        <v>535</v>
      </c>
      <c r="B237" s="11" t="s">
        <v>7</v>
      </c>
      <c r="C237" s="19" t="s">
        <v>198</v>
      </c>
      <c r="D237" s="19" t="s">
        <v>182</v>
      </c>
      <c r="E237" s="13" t="s">
        <v>185</v>
      </c>
      <c r="F237" s="13" t="s">
        <v>37</v>
      </c>
      <c r="G237" s="14">
        <v>10228</v>
      </c>
      <c r="H237" s="22">
        <v>5.81</v>
      </c>
      <c r="I237" s="25">
        <v>5.81</v>
      </c>
      <c r="J237" s="24">
        <f t="shared" si="35"/>
        <v>0</v>
      </c>
      <c r="L237" s="15">
        <f t="shared" si="37"/>
        <v>4.1499999999999995</v>
      </c>
      <c r="M237" s="15">
        <f t="shared" si="36"/>
        <v>414.99999999999994</v>
      </c>
    </row>
    <row r="238" spans="1:13" x14ac:dyDescent="0.25">
      <c r="A238" s="21" t="s">
        <v>538</v>
      </c>
      <c r="B238" s="11" t="s">
        <v>7</v>
      </c>
      <c r="C238" s="19" t="s">
        <v>198</v>
      </c>
      <c r="D238" s="19" t="s">
        <v>182</v>
      </c>
      <c r="E238" s="13" t="s">
        <v>187</v>
      </c>
      <c r="F238" s="13" t="s">
        <v>37</v>
      </c>
      <c r="G238" s="14">
        <v>10232</v>
      </c>
      <c r="H238" s="22">
        <v>7.77</v>
      </c>
      <c r="I238" s="25">
        <v>7.77</v>
      </c>
      <c r="J238" s="24">
        <f t="shared" si="35"/>
        <v>0</v>
      </c>
      <c r="L238" s="15">
        <f t="shared" si="37"/>
        <v>5.5499999999999989</v>
      </c>
      <c r="M238" s="15">
        <f t="shared" si="36"/>
        <v>554.99999999999989</v>
      </c>
    </row>
    <row r="239" spans="1:13" x14ac:dyDescent="0.25">
      <c r="A239" s="21" t="s">
        <v>536</v>
      </c>
      <c r="B239" s="11" t="s">
        <v>7</v>
      </c>
      <c r="C239" s="19" t="s">
        <v>198</v>
      </c>
      <c r="D239" s="19" t="s">
        <v>182</v>
      </c>
      <c r="E239" s="13" t="s">
        <v>189</v>
      </c>
      <c r="F239" s="13" t="s">
        <v>37</v>
      </c>
      <c r="G239" s="14">
        <v>10211</v>
      </c>
      <c r="H239" s="22">
        <v>9.52</v>
      </c>
      <c r="I239" s="25">
        <v>9.52</v>
      </c>
      <c r="J239" s="24">
        <f t="shared" si="35"/>
        <v>0</v>
      </c>
      <c r="L239" s="15">
        <f t="shared" si="37"/>
        <v>6.7999999999999989</v>
      </c>
      <c r="M239" s="15">
        <f t="shared" si="36"/>
        <v>679.99999999999989</v>
      </c>
    </row>
    <row r="240" spans="1:13" x14ac:dyDescent="0.25">
      <c r="A240" s="21" t="s">
        <v>537</v>
      </c>
      <c r="B240" s="11" t="s">
        <v>7</v>
      </c>
      <c r="C240" s="19" t="s">
        <v>198</v>
      </c>
      <c r="D240" s="19" t="s">
        <v>182</v>
      </c>
      <c r="E240" s="13" t="s">
        <v>191</v>
      </c>
      <c r="F240" s="13" t="s">
        <v>37</v>
      </c>
      <c r="G240" s="14">
        <v>10217</v>
      </c>
      <c r="H240" s="22">
        <v>11.9</v>
      </c>
      <c r="I240" s="25">
        <v>11.9</v>
      </c>
      <c r="J240" s="24">
        <f t="shared" si="35"/>
        <v>0</v>
      </c>
      <c r="L240" s="15">
        <f t="shared" si="37"/>
        <v>8.5</v>
      </c>
      <c r="M240" s="15">
        <f t="shared" si="36"/>
        <v>850</v>
      </c>
    </row>
    <row r="241" spans="1:13" x14ac:dyDescent="0.25">
      <c r="A241" s="21" t="s">
        <v>197</v>
      </c>
      <c r="B241" s="11" t="s">
        <v>7</v>
      </c>
      <c r="C241" s="19" t="s">
        <v>198</v>
      </c>
      <c r="D241" s="19" t="s">
        <v>182</v>
      </c>
      <c r="E241" s="13" t="s">
        <v>185</v>
      </c>
      <c r="F241" s="13" t="s">
        <v>97</v>
      </c>
      <c r="G241" s="14">
        <v>10228</v>
      </c>
      <c r="H241" s="22">
        <v>116.2</v>
      </c>
      <c r="I241" s="25">
        <v>116.2</v>
      </c>
      <c r="J241" s="24">
        <f t="shared" si="35"/>
        <v>0</v>
      </c>
      <c r="L241" s="15">
        <f t="shared" si="37"/>
        <v>82.999999999999986</v>
      </c>
      <c r="M241" s="15">
        <f t="shared" si="36"/>
        <v>414.99999999999994</v>
      </c>
    </row>
    <row r="242" spans="1:13" x14ac:dyDescent="0.25">
      <c r="A242" s="21" t="s">
        <v>199</v>
      </c>
      <c r="B242" s="11" t="s">
        <v>7</v>
      </c>
      <c r="C242" s="19" t="s">
        <v>198</v>
      </c>
      <c r="D242" s="19" t="s">
        <v>182</v>
      </c>
      <c r="E242" s="13" t="s">
        <v>187</v>
      </c>
      <c r="F242" s="13" t="s">
        <v>97</v>
      </c>
      <c r="G242" s="14">
        <v>10232</v>
      </c>
      <c r="H242" s="22">
        <v>155.4</v>
      </c>
      <c r="I242" s="25">
        <v>155.4</v>
      </c>
      <c r="J242" s="24">
        <f t="shared" si="35"/>
        <v>0</v>
      </c>
      <c r="L242" s="15">
        <f t="shared" si="37"/>
        <v>111</v>
      </c>
      <c r="M242" s="15">
        <f t="shared" si="36"/>
        <v>555</v>
      </c>
    </row>
    <row r="243" spans="1:13" x14ac:dyDescent="0.25">
      <c r="A243" s="21" t="s">
        <v>200</v>
      </c>
      <c r="B243" s="11" t="s">
        <v>7</v>
      </c>
      <c r="C243" s="19" t="s">
        <v>198</v>
      </c>
      <c r="D243" s="19" t="s">
        <v>182</v>
      </c>
      <c r="E243" s="13" t="s">
        <v>189</v>
      </c>
      <c r="F243" s="13" t="s">
        <v>97</v>
      </c>
      <c r="G243" s="14">
        <v>10211</v>
      </c>
      <c r="H243" s="22">
        <v>191.8</v>
      </c>
      <c r="I243" s="25">
        <v>191.8</v>
      </c>
      <c r="J243" s="24">
        <f t="shared" si="35"/>
        <v>0</v>
      </c>
      <c r="L243" s="15">
        <f t="shared" si="37"/>
        <v>137</v>
      </c>
      <c r="M243" s="15">
        <f t="shared" si="36"/>
        <v>685</v>
      </c>
    </row>
    <row r="244" spans="1:13" x14ac:dyDescent="0.25">
      <c r="A244" s="21" t="s">
        <v>201</v>
      </c>
      <c r="B244" s="11" t="s">
        <v>7</v>
      </c>
      <c r="C244" s="19" t="s">
        <v>198</v>
      </c>
      <c r="D244" s="19" t="s">
        <v>182</v>
      </c>
      <c r="E244" s="13" t="s">
        <v>191</v>
      </c>
      <c r="F244" s="13" t="s">
        <v>97</v>
      </c>
      <c r="G244" s="14">
        <v>10217</v>
      </c>
      <c r="H244" s="22">
        <v>238</v>
      </c>
      <c r="I244" s="25">
        <v>238</v>
      </c>
      <c r="J244" s="24">
        <f t="shared" si="35"/>
        <v>0</v>
      </c>
      <c r="L244" s="15">
        <f t="shared" si="37"/>
        <v>169.99999999999997</v>
      </c>
      <c r="M244" s="15">
        <f t="shared" si="36"/>
        <v>849.99999999999977</v>
      </c>
    </row>
    <row r="245" spans="1:13" ht="18" customHeight="1" x14ac:dyDescent="0.2">
      <c r="G245" s="17"/>
      <c r="K245" s="3"/>
    </row>
    <row r="246" spans="1:13" ht="10.199999999999999" customHeight="1" x14ac:dyDescent="0.25">
      <c r="A246" s="123" t="s">
        <v>569</v>
      </c>
      <c r="B246" s="9"/>
      <c r="C246" s="125" t="s">
        <v>0</v>
      </c>
      <c r="D246" s="125" t="s">
        <v>1</v>
      </c>
      <c r="E246" s="125" t="s">
        <v>42</v>
      </c>
      <c r="F246" s="125" t="s">
        <v>3</v>
      </c>
      <c r="G246" s="127" t="s">
        <v>4</v>
      </c>
      <c r="H246" s="128" t="s">
        <v>456</v>
      </c>
      <c r="I246" s="130" t="s">
        <v>457</v>
      </c>
      <c r="J246" s="128" t="s">
        <v>5</v>
      </c>
      <c r="L246" s="133" t="s">
        <v>882</v>
      </c>
      <c r="M246" s="133" t="s">
        <v>444</v>
      </c>
    </row>
    <row r="247" spans="1:13" ht="10.95" customHeight="1" thickBot="1" x14ac:dyDescent="0.3">
      <c r="A247" s="124"/>
      <c r="B247" s="10"/>
      <c r="C247" s="135"/>
      <c r="D247" s="135"/>
      <c r="E247" s="135"/>
      <c r="F247" s="135"/>
      <c r="G247" s="136"/>
      <c r="H247" s="129"/>
      <c r="I247" s="131"/>
      <c r="J247" s="132"/>
      <c r="L247" s="134"/>
      <c r="M247" s="134"/>
    </row>
    <row r="248" spans="1:13" ht="13.8" thickTop="1" x14ac:dyDescent="0.25">
      <c r="A248" s="21" t="s">
        <v>203</v>
      </c>
      <c r="B248" s="11" t="s">
        <v>7</v>
      </c>
      <c r="C248" s="19" t="s">
        <v>202</v>
      </c>
      <c r="D248" s="19" t="s">
        <v>460</v>
      </c>
      <c r="E248" s="13" t="s">
        <v>189</v>
      </c>
      <c r="F248" s="13" t="s">
        <v>97</v>
      </c>
      <c r="G248" s="14">
        <v>32402</v>
      </c>
      <c r="H248" s="22">
        <v>394.24</v>
      </c>
      <c r="I248" s="25">
        <v>448</v>
      </c>
      <c r="J248" s="24">
        <f>I248-H248</f>
        <v>53.759999999999991</v>
      </c>
      <c r="L248" s="15">
        <f>I248/1.12/1.25</f>
        <v>319.99999999999994</v>
      </c>
      <c r="M248" s="15">
        <f t="shared" si="36"/>
        <v>1599.9999999999995</v>
      </c>
    </row>
    <row r="249" spans="1:13" x14ac:dyDescent="0.25">
      <c r="A249" s="21" t="s">
        <v>204</v>
      </c>
      <c r="B249" s="11" t="s">
        <v>7</v>
      </c>
      <c r="C249" s="19" t="s">
        <v>202</v>
      </c>
      <c r="D249" s="19" t="s">
        <v>460</v>
      </c>
      <c r="E249" s="13" t="s">
        <v>191</v>
      </c>
      <c r="F249" s="13" t="s">
        <v>97</v>
      </c>
      <c r="G249" s="14">
        <v>32409</v>
      </c>
      <c r="H249" s="22">
        <v>473.08</v>
      </c>
      <c r="I249" s="25">
        <v>537.6</v>
      </c>
      <c r="J249" s="24">
        <f>I249-H249</f>
        <v>64.520000000000039</v>
      </c>
      <c r="L249" s="15">
        <f t="shared" ref="L249:L250" si="40">I249/1.12/1.25</f>
        <v>384</v>
      </c>
      <c r="M249" s="15">
        <f t="shared" si="36"/>
        <v>1920</v>
      </c>
    </row>
    <row r="250" spans="1:13" x14ac:dyDescent="0.25">
      <c r="A250" s="21" t="s">
        <v>205</v>
      </c>
      <c r="B250" s="11" t="s">
        <v>7</v>
      </c>
      <c r="C250" s="19" t="s">
        <v>202</v>
      </c>
      <c r="D250" s="19" t="s">
        <v>460</v>
      </c>
      <c r="E250" s="13" t="s">
        <v>206</v>
      </c>
      <c r="F250" s="13" t="s">
        <v>83</v>
      </c>
      <c r="G250" s="14">
        <v>32405</v>
      </c>
      <c r="H250" s="22">
        <v>295.68</v>
      </c>
      <c r="I250" s="25">
        <v>336.7</v>
      </c>
      <c r="J250" s="24">
        <f>I250-H250</f>
        <v>41.019999999999982</v>
      </c>
      <c r="L250" s="15">
        <f t="shared" si="40"/>
        <v>240.49999999999994</v>
      </c>
      <c r="M250" s="15">
        <f t="shared" si="36"/>
        <v>2404.9999999999995</v>
      </c>
    </row>
    <row r="251" spans="1:13" ht="18" customHeight="1" x14ac:dyDescent="0.2">
      <c r="G251" s="17"/>
      <c r="K251" s="3"/>
    </row>
    <row r="252" spans="1:13" ht="10.199999999999999" customHeight="1" x14ac:dyDescent="0.25">
      <c r="A252" s="123" t="s">
        <v>569</v>
      </c>
      <c r="B252" s="9"/>
      <c r="C252" s="125" t="s">
        <v>0</v>
      </c>
      <c r="D252" s="125" t="s">
        <v>1</v>
      </c>
      <c r="E252" s="125" t="s">
        <v>42</v>
      </c>
      <c r="F252" s="125" t="s">
        <v>3</v>
      </c>
      <c r="G252" s="127" t="s">
        <v>4</v>
      </c>
      <c r="H252" s="128" t="s">
        <v>456</v>
      </c>
      <c r="I252" s="130" t="s">
        <v>457</v>
      </c>
      <c r="J252" s="128" t="s">
        <v>5</v>
      </c>
      <c r="L252" s="133" t="s">
        <v>882</v>
      </c>
      <c r="M252" s="133" t="s">
        <v>444</v>
      </c>
    </row>
    <row r="253" spans="1:13" ht="10.95" customHeight="1" thickBot="1" x14ac:dyDescent="0.3">
      <c r="A253" s="124"/>
      <c r="B253" s="10"/>
      <c r="C253" s="135"/>
      <c r="D253" s="135"/>
      <c r="E253" s="135"/>
      <c r="F253" s="135"/>
      <c r="G253" s="136"/>
      <c r="H253" s="129"/>
      <c r="I253" s="131"/>
      <c r="J253" s="132"/>
      <c r="L253" s="134"/>
      <c r="M253" s="134"/>
    </row>
    <row r="254" spans="1:13" ht="13.8" thickTop="1" x14ac:dyDescent="0.25">
      <c r="A254" s="21" t="s">
        <v>207</v>
      </c>
      <c r="B254" s="11" t="s">
        <v>7</v>
      </c>
      <c r="C254" s="19" t="s">
        <v>782</v>
      </c>
      <c r="D254" s="19" t="s">
        <v>208</v>
      </c>
      <c r="E254" s="13" t="s">
        <v>209</v>
      </c>
      <c r="F254" s="13" t="s">
        <v>37</v>
      </c>
      <c r="G254" s="14">
        <v>14581</v>
      </c>
      <c r="H254" s="22">
        <v>28.84</v>
      </c>
      <c r="I254" s="25">
        <v>28.84</v>
      </c>
      <c r="J254" s="24">
        <f t="shared" ref="J254:J265" si="41">I254-H254</f>
        <v>0</v>
      </c>
      <c r="L254" s="15">
        <f>I254/1.12/1.25</f>
        <v>20.599999999999998</v>
      </c>
      <c r="M254" s="15">
        <f t="shared" si="36"/>
        <v>2060</v>
      </c>
    </row>
    <row r="255" spans="1:13" x14ac:dyDescent="0.25">
      <c r="A255" s="21" t="s">
        <v>210</v>
      </c>
      <c r="B255" s="11" t="s">
        <v>7</v>
      </c>
      <c r="C255" s="19" t="s">
        <v>782</v>
      </c>
      <c r="D255" s="19" t="s">
        <v>208</v>
      </c>
      <c r="E255" s="13" t="s">
        <v>211</v>
      </c>
      <c r="F255" s="13" t="s">
        <v>37</v>
      </c>
      <c r="G255" s="14">
        <v>14582</v>
      </c>
      <c r="H255" s="22">
        <v>35.07</v>
      </c>
      <c r="I255" s="25">
        <v>35.07</v>
      </c>
      <c r="J255" s="24">
        <f t="shared" si="41"/>
        <v>0</v>
      </c>
      <c r="L255" s="15">
        <f t="shared" ref="L255:L265" si="42">I255/1.12/1.25</f>
        <v>25.049999999999997</v>
      </c>
      <c r="M255" s="15">
        <f t="shared" si="36"/>
        <v>2504.9999999999995</v>
      </c>
    </row>
    <row r="256" spans="1:13" x14ac:dyDescent="0.25">
      <c r="A256" s="21" t="s">
        <v>212</v>
      </c>
      <c r="B256" s="11" t="s">
        <v>7</v>
      </c>
      <c r="C256" s="19" t="s">
        <v>782</v>
      </c>
      <c r="D256" s="19" t="s">
        <v>208</v>
      </c>
      <c r="E256" s="13" t="s">
        <v>213</v>
      </c>
      <c r="F256" s="13" t="s">
        <v>37</v>
      </c>
      <c r="G256" s="14">
        <v>14583</v>
      </c>
      <c r="H256" s="22">
        <v>43.26</v>
      </c>
      <c r="I256" s="25">
        <v>43.26</v>
      </c>
      <c r="J256" s="24">
        <f t="shared" si="41"/>
        <v>0</v>
      </c>
      <c r="L256" s="15">
        <f t="shared" si="42"/>
        <v>30.899999999999995</v>
      </c>
      <c r="M256" s="15">
        <f t="shared" si="36"/>
        <v>3089.9999999999995</v>
      </c>
    </row>
    <row r="257" spans="1:13" x14ac:dyDescent="0.25">
      <c r="A257" s="21" t="s">
        <v>214</v>
      </c>
      <c r="B257" s="11" t="s">
        <v>7</v>
      </c>
      <c r="C257" s="19" t="s">
        <v>782</v>
      </c>
      <c r="D257" s="19" t="s">
        <v>208</v>
      </c>
      <c r="E257" s="13" t="s">
        <v>215</v>
      </c>
      <c r="F257" s="13" t="s">
        <v>37</v>
      </c>
      <c r="G257" s="14">
        <v>14584</v>
      </c>
      <c r="H257" s="22">
        <v>54.32</v>
      </c>
      <c r="I257" s="25">
        <v>54.32</v>
      </c>
      <c r="J257" s="24">
        <f t="shared" si="41"/>
        <v>0</v>
      </c>
      <c r="L257" s="15">
        <f t="shared" si="42"/>
        <v>38.799999999999997</v>
      </c>
      <c r="M257" s="15">
        <f t="shared" si="36"/>
        <v>3879.9999999999995</v>
      </c>
    </row>
    <row r="258" spans="1:13" x14ac:dyDescent="0.25">
      <c r="A258" s="21" t="s">
        <v>216</v>
      </c>
      <c r="B258" s="11" t="s">
        <v>7</v>
      </c>
      <c r="C258" s="19" t="s">
        <v>782</v>
      </c>
      <c r="D258" s="19" t="s">
        <v>208</v>
      </c>
      <c r="E258" s="13" t="s">
        <v>217</v>
      </c>
      <c r="F258" s="13" t="s">
        <v>37</v>
      </c>
      <c r="G258" s="14">
        <v>14585</v>
      </c>
      <c r="H258" s="22">
        <v>60.34</v>
      </c>
      <c r="I258" s="25">
        <v>60.34</v>
      </c>
      <c r="J258" s="24">
        <f t="shared" si="41"/>
        <v>0</v>
      </c>
      <c r="L258" s="15">
        <f t="shared" si="42"/>
        <v>43.1</v>
      </c>
      <c r="M258" s="15">
        <f t="shared" si="36"/>
        <v>4310</v>
      </c>
    </row>
    <row r="259" spans="1:13" x14ac:dyDescent="0.25">
      <c r="A259" s="21" t="s">
        <v>218</v>
      </c>
      <c r="B259" s="11" t="s">
        <v>7</v>
      </c>
      <c r="C259" s="19" t="s">
        <v>219</v>
      </c>
      <c r="D259" s="19" t="s">
        <v>220</v>
      </c>
      <c r="E259" s="13" t="s">
        <v>209</v>
      </c>
      <c r="F259" s="13" t="s">
        <v>37</v>
      </c>
      <c r="G259" s="14">
        <v>22200</v>
      </c>
      <c r="H259" s="22">
        <v>87.36</v>
      </c>
      <c r="I259" s="25">
        <v>87.36</v>
      </c>
      <c r="J259" s="24">
        <f t="shared" si="41"/>
        <v>0</v>
      </c>
      <c r="L259" s="15">
        <f t="shared" si="42"/>
        <v>62.399999999999991</v>
      </c>
      <c r="M259" s="15">
        <f t="shared" si="36"/>
        <v>6239.9999999999991</v>
      </c>
    </row>
    <row r="260" spans="1:13" x14ac:dyDescent="0.25">
      <c r="A260" s="21" t="s">
        <v>221</v>
      </c>
      <c r="B260" s="11" t="s">
        <v>7</v>
      </c>
      <c r="C260" s="19" t="s">
        <v>219</v>
      </c>
      <c r="D260" s="19" t="s">
        <v>220</v>
      </c>
      <c r="E260" s="13" t="s">
        <v>211</v>
      </c>
      <c r="F260" s="13" t="s">
        <v>37</v>
      </c>
      <c r="G260" s="14">
        <v>22201</v>
      </c>
      <c r="H260" s="22">
        <v>116.48</v>
      </c>
      <c r="I260" s="25">
        <v>116.48</v>
      </c>
      <c r="J260" s="24">
        <f t="shared" si="41"/>
        <v>0</v>
      </c>
      <c r="L260" s="15">
        <f t="shared" si="42"/>
        <v>83.2</v>
      </c>
      <c r="M260" s="15">
        <f t="shared" si="36"/>
        <v>8320</v>
      </c>
    </row>
    <row r="261" spans="1:13" x14ac:dyDescent="0.25">
      <c r="A261" s="21" t="s">
        <v>222</v>
      </c>
      <c r="B261" s="11" t="s">
        <v>7</v>
      </c>
      <c r="C261" s="19" t="s">
        <v>219</v>
      </c>
      <c r="D261" s="19" t="s">
        <v>220</v>
      </c>
      <c r="E261" s="13" t="s">
        <v>213</v>
      </c>
      <c r="F261" s="13" t="s">
        <v>37</v>
      </c>
      <c r="G261" s="14">
        <v>22202</v>
      </c>
      <c r="H261" s="22">
        <v>145.6</v>
      </c>
      <c r="I261" s="25">
        <v>145.6</v>
      </c>
      <c r="J261" s="24">
        <f t="shared" si="41"/>
        <v>0</v>
      </c>
      <c r="L261" s="15">
        <f t="shared" si="42"/>
        <v>103.99999999999997</v>
      </c>
      <c r="M261" s="15">
        <f t="shared" si="36"/>
        <v>10399.999999999996</v>
      </c>
    </row>
    <row r="262" spans="1:13" x14ac:dyDescent="0.25">
      <c r="A262" s="21" t="s">
        <v>223</v>
      </c>
      <c r="B262" s="11" t="s">
        <v>7</v>
      </c>
      <c r="C262" s="19" t="s">
        <v>219</v>
      </c>
      <c r="D262" s="19" t="s">
        <v>220</v>
      </c>
      <c r="E262" s="13" t="s">
        <v>215</v>
      </c>
      <c r="F262" s="13" t="s">
        <v>37</v>
      </c>
      <c r="G262" s="14">
        <v>22203</v>
      </c>
      <c r="H262" s="22">
        <v>174.72</v>
      </c>
      <c r="I262" s="25">
        <v>174.72</v>
      </c>
      <c r="J262" s="24">
        <f t="shared" si="41"/>
        <v>0</v>
      </c>
      <c r="L262" s="15">
        <f t="shared" si="42"/>
        <v>124.79999999999998</v>
      </c>
      <c r="M262" s="15">
        <f t="shared" si="36"/>
        <v>12479.999999999998</v>
      </c>
    </row>
    <row r="263" spans="1:13" x14ac:dyDescent="0.25">
      <c r="A263" s="21" t="s">
        <v>224</v>
      </c>
      <c r="B263" s="11" t="s">
        <v>7</v>
      </c>
      <c r="C263" s="19" t="s">
        <v>225</v>
      </c>
      <c r="D263" s="19" t="s">
        <v>226</v>
      </c>
      <c r="E263" s="13" t="s">
        <v>227</v>
      </c>
      <c r="F263" s="13" t="s">
        <v>37</v>
      </c>
      <c r="G263" s="14" t="s">
        <v>228</v>
      </c>
      <c r="H263" s="22">
        <v>876.96</v>
      </c>
      <c r="I263" s="25">
        <v>876.96</v>
      </c>
      <c r="J263" s="24">
        <f t="shared" si="41"/>
        <v>0</v>
      </c>
      <c r="L263" s="15">
        <f t="shared" si="42"/>
        <v>626.4</v>
      </c>
      <c r="M263" s="15">
        <f t="shared" si="36"/>
        <v>62640</v>
      </c>
    </row>
    <row r="264" spans="1:13" x14ac:dyDescent="0.25">
      <c r="A264" s="21">
        <v>5017819</v>
      </c>
      <c r="B264" s="11" t="s">
        <v>7</v>
      </c>
      <c r="C264" s="19" t="s">
        <v>860</v>
      </c>
      <c r="D264" s="19" t="s">
        <v>862</v>
      </c>
      <c r="E264" s="13"/>
      <c r="F264" s="13" t="s">
        <v>37</v>
      </c>
      <c r="G264" s="14">
        <v>170079</v>
      </c>
      <c r="H264" s="22">
        <v>292.32</v>
      </c>
      <c r="I264" s="25">
        <v>838.6</v>
      </c>
      <c r="J264" s="24">
        <f t="shared" si="41"/>
        <v>546.28</v>
      </c>
      <c r="L264" s="15">
        <f t="shared" si="42"/>
        <v>599</v>
      </c>
      <c r="M264" s="15">
        <f t="shared" si="36"/>
        <v>59900</v>
      </c>
    </row>
    <row r="265" spans="1:13" x14ac:dyDescent="0.25">
      <c r="A265" s="21">
        <v>5017820</v>
      </c>
      <c r="B265" s="11" t="s">
        <v>7</v>
      </c>
      <c r="C265" s="19" t="s">
        <v>861</v>
      </c>
      <c r="D265" s="19" t="s">
        <v>862</v>
      </c>
      <c r="E265" s="13"/>
      <c r="F265" s="13" t="s">
        <v>37</v>
      </c>
      <c r="G265" s="14">
        <v>170080</v>
      </c>
      <c r="H265" s="22">
        <v>292.32</v>
      </c>
      <c r="I265" s="25">
        <v>1020.6</v>
      </c>
      <c r="J265" s="24">
        <f t="shared" si="41"/>
        <v>728.28</v>
      </c>
      <c r="L265" s="15">
        <f t="shared" si="42"/>
        <v>728.99999999999989</v>
      </c>
      <c r="M265" s="15">
        <f t="shared" si="36"/>
        <v>72899.999999999985</v>
      </c>
    </row>
    <row r="266" spans="1:13" ht="18" customHeight="1" x14ac:dyDescent="0.2">
      <c r="G266" s="17"/>
      <c r="K266" s="3"/>
    </row>
    <row r="267" spans="1:13" ht="10.199999999999999" customHeight="1" x14ac:dyDescent="0.25">
      <c r="A267" s="123" t="s">
        <v>569</v>
      </c>
      <c r="B267" s="9"/>
      <c r="C267" s="125" t="s">
        <v>0</v>
      </c>
      <c r="D267" s="125" t="s">
        <v>1</v>
      </c>
      <c r="E267" s="125" t="s">
        <v>42</v>
      </c>
      <c r="F267" s="125" t="s">
        <v>3</v>
      </c>
      <c r="G267" s="127" t="s">
        <v>4</v>
      </c>
      <c r="H267" s="128" t="s">
        <v>456</v>
      </c>
      <c r="I267" s="130" t="s">
        <v>457</v>
      </c>
      <c r="J267" s="128" t="s">
        <v>5</v>
      </c>
      <c r="L267" s="133" t="s">
        <v>882</v>
      </c>
      <c r="M267" s="133" t="s">
        <v>444</v>
      </c>
    </row>
    <row r="268" spans="1:13" ht="12" customHeight="1" thickBot="1" x14ac:dyDescent="0.3">
      <c r="A268" s="124"/>
      <c r="B268" s="10"/>
      <c r="C268" s="135"/>
      <c r="D268" s="135"/>
      <c r="E268" s="135"/>
      <c r="F268" s="135"/>
      <c r="G268" s="136"/>
      <c r="H268" s="129"/>
      <c r="I268" s="131"/>
      <c r="J268" s="132"/>
      <c r="L268" s="134"/>
      <c r="M268" s="134"/>
    </row>
    <row r="269" spans="1:13" ht="12" customHeight="1" thickTop="1" x14ac:dyDescent="0.25">
      <c r="A269" s="21" t="s">
        <v>229</v>
      </c>
      <c r="B269" s="11" t="s">
        <v>7</v>
      </c>
      <c r="C269" s="19" t="s">
        <v>783</v>
      </c>
      <c r="D269" s="19" t="s">
        <v>230</v>
      </c>
      <c r="E269" s="13" t="s">
        <v>209</v>
      </c>
      <c r="F269" s="13" t="s">
        <v>37</v>
      </c>
      <c r="G269" s="14">
        <v>39430</v>
      </c>
      <c r="H269" s="22">
        <v>28.84</v>
      </c>
      <c r="I269" s="25">
        <v>28.84</v>
      </c>
      <c r="J269" s="23">
        <f t="shared" ref="J269:J278" si="43">I269-H269</f>
        <v>0</v>
      </c>
      <c r="L269" s="15">
        <f>I269/1.12/1.25</f>
        <v>20.599999999999998</v>
      </c>
      <c r="M269" s="15">
        <f t="shared" si="36"/>
        <v>2060</v>
      </c>
    </row>
    <row r="270" spans="1:13" ht="12" customHeight="1" x14ac:dyDescent="0.25">
      <c r="A270" s="21" t="s">
        <v>231</v>
      </c>
      <c r="B270" s="11" t="s">
        <v>7</v>
      </c>
      <c r="C270" s="19" t="s">
        <v>783</v>
      </c>
      <c r="D270" s="19" t="s">
        <v>230</v>
      </c>
      <c r="E270" s="13" t="s">
        <v>211</v>
      </c>
      <c r="F270" s="13" t="s">
        <v>37</v>
      </c>
      <c r="G270" s="14">
        <v>39431</v>
      </c>
      <c r="H270" s="22">
        <v>32.619999999999997</v>
      </c>
      <c r="I270" s="25">
        <v>32.619999999999997</v>
      </c>
      <c r="J270" s="24">
        <f t="shared" si="43"/>
        <v>0</v>
      </c>
      <c r="L270" s="15">
        <f t="shared" ref="L270:L278" si="44">I270/1.12/1.25</f>
        <v>23.299999999999997</v>
      </c>
      <c r="M270" s="15">
        <f t="shared" si="36"/>
        <v>2329.9999999999995</v>
      </c>
    </row>
    <row r="271" spans="1:13" ht="12" customHeight="1" x14ac:dyDescent="0.25">
      <c r="A271" s="21" t="s">
        <v>232</v>
      </c>
      <c r="B271" s="11" t="s">
        <v>7</v>
      </c>
      <c r="C271" s="19" t="s">
        <v>783</v>
      </c>
      <c r="D271" s="19" t="s">
        <v>230</v>
      </c>
      <c r="E271" s="13" t="s">
        <v>213</v>
      </c>
      <c r="F271" s="13" t="s">
        <v>37</v>
      </c>
      <c r="G271" s="14">
        <v>39432</v>
      </c>
      <c r="H271" s="22">
        <v>36.119999999999997</v>
      </c>
      <c r="I271" s="25">
        <v>36.119999999999997</v>
      </c>
      <c r="J271" s="24">
        <f t="shared" si="43"/>
        <v>0</v>
      </c>
      <c r="L271" s="15">
        <f t="shared" si="44"/>
        <v>25.799999999999994</v>
      </c>
      <c r="M271" s="15">
        <f t="shared" si="36"/>
        <v>2579.9999999999995</v>
      </c>
    </row>
    <row r="272" spans="1:13" ht="12.75" customHeight="1" x14ac:dyDescent="0.25">
      <c r="A272" s="21" t="s">
        <v>233</v>
      </c>
      <c r="B272" s="11" t="s">
        <v>7</v>
      </c>
      <c r="C272" s="19" t="s">
        <v>783</v>
      </c>
      <c r="D272" s="19" t="s">
        <v>230</v>
      </c>
      <c r="E272" s="13" t="s">
        <v>215</v>
      </c>
      <c r="F272" s="13" t="s">
        <v>37</v>
      </c>
      <c r="G272" s="14">
        <v>39433</v>
      </c>
      <c r="H272" s="22">
        <v>42.84</v>
      </c>
      <c r="I272" s="25">
        <v>42.84</v>
      </c>
      <c r="J272" s="24">
        <f t="shared" si="43"/>
        <v>0</v>
      </c>
      <c r="L272" s="15">
        <f t="shared" si="44"/>
        <v>30.6</v>
      </c>
      <c r="M272" s="15">
        <f t="shared" si="36"/>
        <v>3060</v>
      </c>
    </row>
    <row r="273" spans="1:13" ht="12" customHeight="1" x14ac:dyDescent="0.25">
      <c r="A273" s="21" t="s">
        <v>234</v>
      </c>
      <c r="B273" s="11" t="s">
        <v>7</v>
      </c>
      <c r="C273" s="19" t="s">
        <v>783</v>
      </c>
      <c r="D273" s="19" t="s">
        <v>230</v>
      </c>
      <c r="E273" s="13" t="s">
        <v>217</v>
      </c>
      <c r="F273" s="13" t="s">
        <v>37</v>
      </c>
      <c r="G273" s="20" t="s">
        <v>235</v>
      </c>
      <c r="H273" s="22">
        <v>52.92</v>
      </c>
      <c r="I273" s="25">
        <v>52.92</v>
      </c>
      <c r="J273" s="24">
        <f t="shared" si="43"/>
        <v>0</v>
      </c>
      <c r="L273" s="15">
        <f t="shared" si="44"/>
        <v>37.799999999999997</v>
      </c>
      <c r="M273" s="15">
        <f t="shared" si="36"/>
        <v>3779.9999999999995</v>
      </c>
    </row>
    <row r="274" spans="1:13" x14ac:dyDescent="0.25">
      <c r="A274" s="21" t="s">
        <v>236</v>
      </c>
      <c r="B274" s="11" t="s">
        <v>7</v>
      </c>
      <c r="C274" s="19" t="s">
        <v>784</v>
      </c>
      <c r="D274" s="19" t="s">
        <v>459</v>
      </c>
      <c r="E274" s="13" t="s">
        <v>209</v>
      </c>
      <c r="F274" s="13" t="s">
        <v>83</v>
      </c>
      <c r="G274" s="14">
        <v>39436</v>
      </c>
      <c r="H274" s="22">
        <v>245</v>
      </c>
      <c r="I274" s="25">
        <v>245</v>
      </c>
      <c r="J274" s="24">
        <f t="shared" si="43"/>
        <v>0</v>
      </c>
      <c r="L274" s="15">
        <f t="shared" si="44"/>
        <v>174.99999999999997</v>
      </c>
      <c r="M274" s="15">
        <f t="shared" si="36"/>
        <v>1749.9999999999995</v>
      </c>
    </row>
    <row r="275" spans="1:13" x14ac:dyDescent="0.25">
      <c r="A275" s="21" t="s">
        <v>237</v>
      </c>
      <c r="B275" s="11" t="s">
        <v>7</v>
      </c>
      <c r="C275" s="19" t="s">
        <v>784</v>
      </c>
      <c r="D275" s="19" t="s">
        <v>459</v>
      </c>
      <c r="E275" s="13" t="s">
        <v>211</v>
      </c>
      <c r="F275" s="13" t="s">
        <v>83</v>
      </c>
      <c r="G275" s="14">
        <v>39437</v>
      </c>
      <c r="H275" s="22">
        <v>264.60000000000002</v>
      </c>
      <c r="I275" s="25">
        <v>264.60000000000002</v>
      </c>
      <c r="J275" s="24">
        <f t="shared" si="43"/>
        <v>0</v>
      </c>
      <c r="L275" s="15">
        <f t="shared" si="44"/>
        <v>189</v>
      </c>
      <c r="M275" s="15">
        <f t="shared" si="36"/>
        <v>1889.9999999999998</v>
      </c>
    </row>
    <row r="276" spans="1:13" x14ac:dyDescent="0.25">
      <c r="A276" s="21" t="s">
        <v>238</v>
      </c>
      <c r="B276" s="11" t="s">
        <v>7</v>
      </c>
      <c r="C276" s="19" t="s">
        <v>784</v>
      </c>
      <c r="D276" s="19" t="s">
        <v>459</v>
      </c>
      <c r="E276" s="13" t="s">
        <v>213</v>
      </c>
      <c r="F276" s="13" t="s">
        <v>83</v>
      </c>
      <c r="G276" s="14">
        <v>39438</v>
      </c>
      <c r="H276" s="22">
        <v>296.8</v>
      </c>
      <c r="I276" s="25">
        <v>296.8</v>
      </c>
      <c r="J276" s="24">
        <f t="shared" si="43"/>
        <v>0</v>
      </c>
      <c r="L276" s="15">
        <f t="shared" si="44"/>
        <v>212</v>
      </c>
      <c r="M276" s="15">
        <f t="shared" si="36"/>
        <v>2120</v>
      </c>
    </row>
    <row r="277" spans="1:13" x14ac:dyDescent="0.25">
      <c r="A277" s="21" t="s">
        <v>239</v>
      </c>
      <c r="B277" s="11" t="s">
        <v>7</v>
      </c>
      <c r="C277" s="19" t="s">
        <v>784</v>
      </c>
      <c r="D277" s="19" t="s">
        <v>459</v>
      </c>
      <c r="E277" s="13" t="s">
        <v>215</v>
      </c>
      <c r="F277" s="13" t="s">
        <v>83</v>
      </c>
      <c r="G277" s="14">
        <v>39440</v>
      </c>
      <c r="H277" s="22">
        <v>361.2</v>
      </c>
      <c r="I277" s="25">
        <v>361.2</v>
      </c>
      <c r="J277" s="24">
        <f t="shared" si="43"/>
        <v>0</v>
      </c>
      <c r="L277" s="15">
        <f t="shared" si="44"/>
        <v>257.99999999999994</v>
      </c>
      <c r="M277" s="15">
        <f t="shared" si="36"/>
        <v>2579.9999999999995</v>
      </c>
    </row>
    <row r="278" spans="1:13" x14ac:dyDescent="0.25">
      <c r="A278" s="21" t="s">
        <v>240</v>
      </c>
      <c r="B278" s="11" t="s">
        <v>7</v>
      </c>
      <c r="C278" s="19" t="s">
        <v>784</v>
      </c>
      <c r="D278" s="19" t="s">
        <v>459</v>
      </c>
      <c r="E278" s="13" t="s">
        <v>217</v>
      </c>
      <c r="F278" s="13" t="s">
        <v>83</v>
      </c>
      <c r="G278" s="14">
        <v>39441</v>
      </c>
      <c r="H278" s="22">
        <v>484.4</v>
      </c>
      <c r="I278" s="25">
        <v>484.4</v>
      </c>
      <c r="J278" s="24">
        <f t="shared" si="43"/>
        <v>0</v>
      </c>
      <c r="L278" s="15">
        <f t="shared" si="44"/>
        <v>345.99999999999994</v>
      </c>
      <c r="M278" s="15">
        <f t="shared" si="36"/>
        <v>3459.9999999999995</v>
      </c>
    </row>
    <row r="279" spans="1:13" ht="18" customHeight="1" x14ac:dyDescent="0.2">
      <c r="G279" s="17"/>
      <c r="K279" s="3"/>
    </row>
    <row r="280" spans="1:13" ht="10.199999999999999" customHeight="1" x14ac:dyDescent="0.25">
      <c r="A280" s="123" t="s">
        <v>569</v>
      </c>
      <c r="B280" s="9"/>
      <c r="C280" s="125" t="s">
        <v>0</v>
      </c>
      <c r="D280" s="125" t="s">
        <v>1</v>
      </c>
      <c r="E280" s="125" t="s">
        <v>42</v>
      </c>
      <c r="F280" s="125" t="s">
        <v>3</v>
      </c>
      <c r="G280" s="127" t="s">
        <v>4</v>
      </c>
      <c r="H280" s="128" t="s">
        <v>456</v>
      </c>
      <c r="I280" s="130" t="s">
        <v>457</v>
      </c>
      <c r="J280" s="128" t="s">
        <v>5</v>
      </c>
      <c r="L280" s="133" t="s">
        <v>882</v>
      </c>
      <c r="M280" s="133" t="s">
        <v>444</v>
      </c>
    </row>
    <row r="281" spans="1:13" ht="10.95" customHeight="1" thickBot="1" x14ac:dyDescent="0.3">
      <c r="A281" s="124"/>
      <c r="B281" s="10"/>
      <c r="C281" s="135"/>
      <c r="D281" s="135"/>
      <c r="E281" s="135"/>
      <c r="F281" s="135"/>
      <c r="G281" s="136"/>
      <c r="H281" s="129"/>
      <c r="I281" s="131"/>
      <c r="J281" s="132"/>
      <c r="L281" s="134"/>
      <c r="M281" s="134"/>
    </row>
    <row r="282" spans="1:13" ht="10.95" customHeight="1" thickTop="1" x14ac:dyDescent="0.25">
      <c r="A282" s="21">
        <v>5017853</v>
      </c>
      <c r="B282" s="11" t="s">
        <v>7</v>
      </c>
      <c r="C282" s="19" t="s">
        <v>855</v>
      </c>
      <c r="D282" s="19" t="s">
        <v>854</v>
      </c>
      <c r="E282" s="13" t="s">
        <v>856</v>
      </c>
      <c r="F282" s="13" t="s">
        <v>37</v>
      </c>
      <c r="G282" s="14">
        <v>30063</v>
      </c>
      <c r="H282" s="22">
        <v>31.08</v>
      </c>
      <c r="I282" s="25">
        <v>31.08</v>
      </c>
      <c r="J282" s="24">
        <f t="shared" ref="J282:J286" si="45">I282-H282</f>
        <v>0</v>
      </c>
      <c r="L282" s="15">
        <f t="shared" ref="L282:L286" si="46">I282/1.12/1.25</f>
        <v>22.199999999999996</v>
      </c>
      <c r="M282" s="15">
        <f t="shared" si="36"/>
        <v>2219.9999999999995</v>
      </c>
    </row>
    <row r="283" spans="1:13" ht="10.95" customHeight="1" x14ac:dyDescent="0.25">
      <c r="A283" s="21">
        <v>5017854</v>
      </c>
      <c r="B283" s="11" t="s">
        <v>7</v>
      </c>
      <c r="C283" s="19" t="s">
        <v>855</v>
      </c>
      <c r="D283" s="19" t="s">
        <v>857</v>
      </c>
      <c r="E283" s="13" t="s">
        <v>185</v>
      </c>
      <c r="F283" s="13" t="s">
        <v>37</v>
      </c>
      <c r="G283" s="14">
        <v>30064</v>
      </c>
      <c r="H283" s="22">
        <v>46.76</v>
      </c>
      <c r="I283" s="25">
        <v>46.76</v>
      </c>
      <c r="J283" s="24">
        <f t="shared" si="45"/>
        <v>0</v>
      </c>
      <c r="L283" s="15">
        <f t="shared" si="46"/>
        <v>33.399999999999991</v>
      </c>
      <c r="M283" s="15">
        <f t="shared" si="36"/>
        <v>3339.9999999999991</v>
      </c>
    </row>
    <row r="284" spans="1:13" ht="10.95" customHeight="1" x14ac:dyDescent="0.25">
      <c r="A284" s="21">
        <v>5017855</v>
      </c>
      <c r="B284" s="11" t="s">
        <v>7</v>
      </c>
      <c r="C284" s="19" t="s">
        <v>855</v>
      </c>
      <c r="D284" s="19" t="s">
        <v>857</v>
      </c>
      <c r="E284" s="13" t="s">
        <v>187</v>
      </c>
      <c r="F284" s="13" t="s">
        <v>37</v>
      </c>
      <c r="G284" s="14">
        <v>30065</v>
      </c>
      <c r="H284" s="22">
        <v>62.3</v>
      </c>
      <c r="I284" s="25">
        <v>62.3</v>
      </c>
      <c r="J284" s="24">
        <f t="shared" si="45"/>
        <v>0</v>
      </c>
      <c r="L284" s="15">
        <f t="shared" si="46"/>
        <v>44.499999999999993</v>
      </c>
      <c r="M284" s="15">
        <f t="shared" si="36"/>
        <v>4449.9999999999991</v>
      </c>
    </row>
    <row r="285" spans="1:13" ht="10.95" customHeight="1" x14ac:dyDescent="0.25">
      <c r="A285" s="21">
        <v>5017856</v>
      </c>
      <c r="B285" s="11" t="s">
        <v>7</v>
      </c>
      <c r="C285" s="19" t="s">
        <v>855</v>
      </c>
      <c r="D285" s="19" t="s">
        <v>857</v>
      </c>
      <c r="E285" s="13" t="s">
        <v>189</v>
      </c>
      <c r="F285" s="13" t="s">
        <v>37</v>
      </c>
      <c r="G285" s="14">
        <v>30066</v>
      </c>
      <c r="H285" s="22">
        <v>77.84</v>
      </c>
      <c r="I285" s="25">
        <v>77.84</v>
      </c>
      <c r="J285" s="24">
        <f t="shared" si="45"/>
        <v>0</v>
      </c>
      <c r="L285" s="15">
        <f t="shared" si="46"/>
        <v>55.6</v>
      </c>
      <c r="M285" s="15">
        <f t="shared" si="36"/>
        <v>5560</v>
      </c>
    </row>
    <row r="286" spans="1:13" ht="10.95" customHeight="1" x14ac:dyDescent="0.25">
      <c r="A286" s="21">
        <v>5017857</v>
      </c>
      <c r="B286" s="11" t="s">
        <v>7</v>
      </c>
      <c r="C286" s="19" t="s">
        <v>855</v>
      </c>
      <c r="D286" s="19" t="s">
        <v>857</v>
      </c>
      <c r="E286" s="13" t="s">
        <v>191</v>
      </c>
      <c r="F286" s="13" t="s">
        <v>37</v>
      </c>
      <c r="G286" s="14">
        <v>30067</v>
      </c>
      <c r="H286" s="22">
        <v>93.52</v>
      </c>
      <c r="I286" s="25">
        <v>93.52</v>
      </c>
      <c r="J286" s="24">
        <f t="shared" si="45"/>
        <v>0</v>
      </c>
      <c r="L286" s="15">
        <f t="shared" si="46"/>
        <v>66.799999999999983</v>
      </c>
      <c r="M286" s="15">
        <f t="shared" si="36"/>
        <v>6679.9999999999982</v>
      </c>
    </row>
    <row r="287" spans="1:13" x14ac:dyDescent="0.25">
      <c r="A287" s="21" t="s">
        <v>242</v>
      </c>
      <c r="B287" s="11" t="s">
        <v>7</v>
      </c>
      <c r="C287" s="19" t="s">
        <v>730</v>
      </c>
      <c r="D287" s="19" t="s">
        <v>241</v>
      </c>
      <c r="E287" s="13" t="s">
        <v>213</v>
      </c>
      <c r="F287" s="13" t="s">
        <v>37</v>
      </c>
      <c r="G287" s="14">
        <v>20104</v>
      </c>
      <c r="H287" s="22">
        <v>48.16</v>
      </c>
      <c r="I287" s="25">
        <v>120.12</v>
      </c>
      <c r="J287" s="24">
        <f t="shared" ref="J287:J290" si="47">I287-H287</f>
        <v>71.960000000000008</v>
      </c>
      <c r="L287" s="15">
        <f>I287/1.12/1.25</f>
        <v>85.8</v>
      </c>
      <c r="M287" s="15">
        <f t="shared" si="36"/>
        <v>8580</v>
      </c>
    </row>
    <row r="288" spans="1:13" x14ac:dyDescent="0.25">
      <c r="A288" s="21" t="s">
        <v>243</v>
      </c>
      <c r="B288" s="11" t="s">
        <v>7</v>
      </c>
      <c r="C288" s="19" t="s">
        <v>730</v>
      </c>
      <c r="D288" s="19" t="s">
        <v>241</v>
      </c>
      <c r="E288" s="13" t="s">
        <v>215</v>
      </c>
      <c r="F288" s="13" t="s">
        <v>37</v>
      </c>
      <c r="G288" s="14">
        <v>20105</v>
      </c>
      <c r="H288" s="22">
        <v>57.79</v>
      </c>
      <c r="I288" s="25">
        <v>128.66</v>
      </c>
      <c r="J288" s="24">
        <f t="shared" si="47"/>
        <v>70.87</v>
      </c>
      <c r="L288" s="15">
        <f t="shared" ref="L288:L293" si="48">I288/1.12/1.25</f>
        <v>91.899999999999991</v>
      </c>
      <c r="M288" s="15">
        <f t="shared" si="36"/>
        <v>9190</v>
      </c>
    </row>
    <row r="289" spans="1:13" x14ac:dyDescent="0.25">
      <c r="A289" s="21" t="s">
        <v>245</v>
      </c>
      <c r="B289" s="11" t="s">
        <v>7</v>
      </c>
      <c r="C289" s="19" t="s">
        <v>785</v>
      </c>
      <c r="D289" s="19" t="s">
        <v>244</v>
      </c>
      <c r="E289" s="13" t="s">
        <v>211</v>
      </c>
      <c r="F289" s="13" t="s">
        <v>37</v>
      </c>
      <c r="G289" s="14">
        <v>105931</v>
      </c>
      <c r="H289" s="22">
        <v>38.520000000000003</v>
      </c>
      <c r="I289" s="25">
        <v>99.54</v>
      </c>
      <c r="J289" s="24">
        <f t="shared" si="47"/>
        <v>61.02</v>
      </c>
      <c r="L289" s="15">
        <f t="shared" si="48"/>
        <v>71.099999999999994</v>
      </c>
      <c r="M289" s="15">
        <f t="shared" si="36"/>
        <v>7109.9999999999991</v>
      </c>
    </row>
    <row r="290" spans="1:13" x14ac:dyDescent="0.25">
      <c r="A290" s="21" t="s">
        <v>246</v>
      </c>
      <c r="B290" s="11" t="s">
        <v>7</v>
      </c>
      <c r="C290" s="19" t="s">
        <v>785</v>
      </c>
      <c r="D290" s="19" t="s">
        <v>244</v>
      </c>
      <c r="E290" s="13" t="s">
        <v>213</v>
      </c>
      <c r="F290" s="13" t="s">
        <v>37</v>
      </c>
      <c r="G290" s="14">
        <v>105932</v>
      </c>
      <c r="H290" s="22">
        <v>48.16</v>
      </c>
      <c r="I290" s="25">
        <v>108.5</v>
      </c>
      <c r="J290" s="24">
        <f t="shared" si="47"/>
        <v>60.34</v>
      </c>
      <c r="L290" s="15">
        <f t="shared" si="48"/>
        <v>77.499999999999986</v>
      </c>
      <c r="M290" s="15">
        <f t="shared" si="36"/>
        <v>7749.9999999999982</v>
      </c>
    </row>
    <row r="291" spans="1:13" x14ac:dyDescent="0.25">
      <c r="A291" s="21" t="s">
        <v>247</v>
      </c>
      <c r="B291" s="11" t="s">
        <v>7</v>
      </c>
      <c r="C291" s="19" t="s">
        <v>785</v>
      </c>
      <c r="D291" s="19" t="s">
        <v>244</v>
      </c>
      <c r="E291" s="13" t="s">
        <v>215</v>
      </c>
      <c r="F291" s="13" t="s">
        <v>37</v>
      </c>
      <c r="G291" s="14">
        <v>105933</v>
      </c>
      <c r="H291" s="22">
        <v>57.79</v>
      </c>
      <c r="I291" s="25">
        <v>126.7</v>
      </c>
      <c r="J291" s="24">
        <f t="shared" ref="J291:J293" si="49">I291-H291</f>
        <v>68.91</v>
      </c>
      <c r="L291" s="15">
        <f t="shared" si="48"/>
        <v>90.499999999999986</v>
      </c>
      <c r="M291" s="15">
        <f t="shared" ref="M291:M293" si="50">L291/SUBSTITUTE(F291,"ks","")*100</f>
        <v>9049.9999999999982</v>
      </c>
    </row>
    <row r="292" spans="1:13" x14ac:dyDescent="0.25">
      <c r="A292" s="21" t="s">
        <v>554</v>
      </c>
      <c r="B292" s="11" t="s">
        <v>7</v>
      </c>
      <c r="C292" s="19" t="s">
        <v>556</v>
      </c>
      <c r="D292" s="19" t="s">
        <v>559</v>
      </c>
      <c r="E292" s="13" t="s">
        <v>213</v>
      </c>
      <c r="F292" s="13" t="s">
        <v>37</v>
      </c>
      <c r="G292" s="14">
        <v>20630</v>
      </c>
      <c r="H292" s="22">
        <v>97.44</v>
      </c>
      <c r="I292" s="25">
        <v>216.72</v>
      </c>
      <c r="J292" s="24">
        <f t="shared" si="49"/>
        <v>119.28</v>
      </c>
      <c r="L292" s="15">
        <f t="shared" si="48"/>
        <v>154.79999999999998</v>
      </c>
      <c r="M292" s="15">
        <f t="shared" si="50"/>
        <v>15479.999999999998</v>
      </c>
    </row>
    <row r="293" spans="1:13" x14ac:dyDescent="0.25">
      <c r="A293" s="21" t="s">
        <v>555</v>
      </c>
      <c r="B293" s="11" t="s">
        <v>7</v>
      </c>
      <c r="C293" s="19" t="s">
        <v>557</v>
      </c>
      <c r="D293" s="19" t="s">
        <v>560</v>
      </c>
      <c r="E293" s="13" t="s">
        <v>558</v>
      </c>
      <c r="F293" s="13" t="s">
        <v>37</v>
      </c>
      <c r="G293" s="14">
        <v>105901</v>
      </c>
      <c r="H293" s="22">
        <v>134.84</v>
      </c>
      <c r="I293" s="25">
        <v>328.44</v>
      </c>
      <c r="J293" s="24">
        <f t="shared" si="49"/>
        <v>193.6</v>
      </c>
      <c r="L293" s="15">
        <f t="shared" si="48"/>
        <v>234.59999999999997</v>
      </c>
      <c r="M293" s="15">
        <f t="shared" si="50"/>
        <v>23459.999999999996</v>
      </c>
    </row>
    <row r="294" spans="1:13" ht="18" customHeight="1" x14ac:dyDescent="0.2">
      <c r="G294" s="17"/>
      <c r="K294" s="3"/>
    </row>
    <row r="295" spans="1:13" ht="10.199999999999999" customHeight="1" x14ac:dyDescent="0.25">
      <c r="A295" s="123" t="s">
        <v>569</v>
      </c>
      <c r="B295" s="9"/>
      <c r="C295" s="125" t="s">
        <v>0</v>
      </c>
      <c r="D295" s="125" t="s">
        <v>1</v>
      </c>
      <c r="E295" s="125" t="s">
        <v>42</v>
      </c>
      <c r="F295" s="125" t="s">
        <v>3</v>
      </c>
      <c r="G295" s="127" t="s">
        <v>4</v>
      </c>
      <c r="H295" s="128" t="s">
        <v>456</v>
      </c>
      <c r="I295" s="130" t="s">
        <v>457</v>
      </c>
      <c r="J295" s="128" t="s">
        <v>5</v>
      </c>
      <c r="L295" s="133" t="s">
        <v>882</v>
      </c>
      <c r="M295" s="133" t="s">
        <v>444</v>
      </c>
    </row>
    <row r="296" spans="1:13" ht="10.95" customHeight="1" thickBot="1" x14ac:dyDescent="0.3">
      <c r="A296" s="124"/>
      <c r="B296" s="10"/>
      <c r="C296" s="135"/>
      <c r="D296" s="135"/>
      <c r="E296" s="135"/>
      <c r="F296" s="135"/>
      <c r="G296" s="136"/>
      <c r="H296" s="129"/>
      <c r="I296" s="131"/>
      <c r="J296" s="132"/>
      <c r="L296" s="134"/>
      <c r="M296" s="134"/>
    </row>
    <row r="297" spans="1:13" ht="13.8" thickTop="1" x14ac:dyDescent="0.25">
      <c r="A297" s="21" t="s">
        <v>248</v>
      </c>
      <c r="B297" s="11" t="s">
        <v>7</v>
      </c>
      <c r="C297" s="19" t="s">
        <v>786</v>
      </c>
      <c r="D297" s="19" t="s">
        <v>249</v>
      </c>
      <c r="E297" s="13" t="s">
        <v>250</v>
      </c>
      <c r="F297" s="13" t="s">
        <v>251</v>
      </c>
      <c r="G297" s="14">
        <v>13356</v>
      </c>
      <c r="H297" s="22">
        <v>31.58</v>
      </c>
      <c r="I297" s="25">
        <v>83.64</v>
      </c>
      <c r="J297" s="23">
        <v>52.06</v>
      </c>
      <c r="L297" s="15">
        <f>I297/1.21/1.25</f>
        <v>55.299173553719015</v>
      </c>
      <c r="M297" s="15">
        <v>5520</v>
      </c>
    </row>
    <row r="298" spans="1:13" x14ac:dyDescent="0.25">
      <c r="A298" s="21" t="s">
        <v>252</v>
      </c>
      <c r="B298" s="11" t="s">
        <v>7</v>
      </c>
      <c r="C298" s="19" t="s">
        <v>253</v>
      </c>
      <c r="D298" s="19" t="s">
        <v>254</v>
      </c>
      <c r="E298" s="13" t="s">
        <v>255</v>
      </c>
      <c r="F298" s="13" t="s">
        <v>256</v>
      </c>
      <c r="G298" s="14">
        <v>16002</v>
      </c>
      <c r="H298" s="22">
        <v>525.74</v>
      </c>
      <c r="I298" s="25">
        <v>568.70000000000005</v>
      </c>
      <c r="J298" s="24">
        <f>I298-H298</f>
        <v>42.960000000000036</v>
      </c>
      <c r="L298" s="15">
        <f t="shared" ref="L298:L300" si="51">I298/1.21/1.25</f>
        <v>376.00000000000006</v>
      </c>
      <c r="M298" s="15">
        <f>L298/SUBSTITUTE(F298,"kg","")*100</f>
        <v>7520.0000000000018</v>
      </c>
    </row>
    <row r="299" spans="1:13" x14ac:dyDescent="0.25">
      <c r="A299" s="21" t="s">
        <v>259</v>
      </c>
      <c r="B299" s="11" t="s">
        <v>7</v>
      </c>
      <c r="C299" s="19" t="s">
        <v>253</v>
      </c>
      <c r="D299" s="19" t="s">
        <v>258</v>
      </c>
      <c r="E299" s="13" t="s">
        <v>260</v>
      </c>
      <c r="F299" s="13" t="s">
        <v>256</v>
      </c>
      <c r="G299" s="14">
        <v>16009</v>
      </c>
      <c r="H299" s="22">
        <v>525.59</v>
      </c>
      <c r="I299" s="25">
        <v>525.59</v>
      </c>
      <c r="J299" s="24">
        <f>I299-H299</f>
        <v>0</v>
      </c>
      <c r="L299" s="15">
        <f t="shared" si="51"/>
        <v>347.49752066115707</v>
      </c>
      <c r="M299" s="15">
        <f>L299/SUBSTITUTE(F299,"kg","")*100</f>
        <v>6949.9504132231405</v>
      </c>
    </row>
    <row r="300" spans="1:13" x14ac:dyDescent="0.25">
      <c r="A300" s="21" t="s">
        <v>257</v>
      </c>
      <c r="B300" s="11" t="s">
        <v>7</v>
      </c>
      <c r="C300" s="19" t="s">
        <v>253</v>
      </c>
      <c r="D300" s="19" t="s">
        <v>258</v>
      </c>
      <c r="E300" s="13" t="s">
        <v>255</v>
      </c>
      <c r="F300" s="13" t="s">
        <v>256</v>
      </c>
      <c r="G300" s="14">
        <v>16004</v>
      </c>
      <c r="H300" s="22">
        <v>525.59</v>
      </c>
      <c r="I300" s="25">
        <v>525.59</v>
      </c>
      <c r="J300" s="24">
        <f>I300-H300</f>
        <v>0</v>
      </c>
      <c r="L300" s="15">
        <f t="shared" si="51"/>
        <v>347.49752066115707</v>
      </c>
      <c r="M300" s="15">
        <f t="shared" ref="M300" si="52">L300/SUBSTITUTE(F300,"kg","")*100</f>
        <v>6949.9504132231405</v>
      </c>
    </row>
    <row r="301" spans="1:13" ht="18" customHeight="1" x14ac:dyDescent="0.2">
      <c r="G301" s="17"/>
      <c r="K301" s="3"/>
    </row>
    <row r="302" spans="1:13" ht="10.199999999999999" customHeight="1" x14ac:dyDescent="0.25">
      <c r="A302" s="123" t="s">
        <v>569</v>
      </c>
      <c r="B302" s="9"/>
      <c r="C302" s="125" t="s">
        <v>0</v>
      </c>
      <c r="D302" s="125" t="s">
        <v>1</v>
      </c>
      <c r="E302" s="125" t="s">
        <v>42</v>
      </c>
      <c r="F302" s="125" t="s">
        <v>3</v>
      </c>
      <c r="G302" s="127" t="s">
        <v>4</v>
      </c>
      <c r="H302" s="128" t="s">
        <v>456</v>
      </c>
      <c r="I302" s="130" t="s">
        <v>457</v>
      </c>
      <c r="J302" s="128" t="s">
        <v>5</v>
      </c>
      <c r="L302" s="133" t="s">
        <v>882</v>
      </c>
      <c r="M302" s="137" t="s">
        <v>444</v>
      </c>
    </row>
    <row r="303" spans="1:13" ht="10.95" customHeight="1" thickBot="1" x14ac:dyDescent="0.3">
      <c r="A303" s="124"/>
      <c r="B303" s="10"/>
      <c r="C303" s="135"/>
      <c r="D303" s="135"/>
      <c r="E303" s="135"/>
      <c r="F303" s="135"/>
      <c r="G303" s="136"/>
      <c r="H303" s="129"/>
      <c r="I303" s="131"/>
      <c r="J303" s="132"/>
      <c r="L303" s="134"/>
      <c r="M303" s="138"/>
    </row>
    <row r="304" spans="1:13" ht="13.8" thickTop="1" x14ac:dyDescent="0.25">
      <c r="A304" s="21" t="s">
        <v>261</v>
      </c>
      <c r="B304" s="11" t="s">
        <v>7</v>
      </c>
      <c r="C304" s="19" t="s">
        <v>262</v>
      </c>
      <c r="D304" s="19" t="s">
        <v>263</v>
      </c>
      <c r="E304" s="13" t="s">
        <v>264</v>
      </c>
      <c r="F304" s="13" t="s">
        <v>37</v>
      </c>
      <c r="G304" s="14">
        <v>24240</v>
      </c>
      <c r="H304" s="22">
        <v>34.58</v>
      </c>
      <c r="I304" s="25">
        <v>34.58</v>
      </c>
      <c r="J304" s="23">
        <f t="shared" ref="J304:J315" si="53">I304-H304</f>
        <v>0</v>
      </c>
      <c r="L304" s="15">
        <f>I304/1.12/1.25</f>
        <v>24.699999999999996</v>
      </c>
      <c r="M304" s="15">
        <f t="shared" ref="M304:M315" si="54">L304/SUBSTITUTE(F304,"ks","")*100</f>
        <v>2469.9999999999995</v>
      </c>
    </row>
    <row r="305" spans="1:13" x14ac:dyDescent="0.25">
      <c r="A305" s="21" t="s">
        <v>265</v>
      </c>
      <c r="B305" s="11" t="s">
        <v>7</v>
      </c>
      <c r="C305" s="19" t="s">
        <v>262</v>
      </c>
      <c r="D305" s="19" t="s">
        <v>266</v>
      </c>
      <c r="E305" s="13" t="s">
        <v>264</v>
      </c>
      <c r="F305" s="13" t="s">
        <v>37</v>
      </c>
      <c r="G305" s="14">
        <v>24241</v>
      </c>
      <c r="H305" s="22">
        <v>45.08</v>
      </c>
      <c r="I305" s="25">
        <v>45.08</v>
      </c>
      <c r="J305" s="24">
        <f t="shared" si="53"/>
        <v>0</v>
      </c>
      <c r="L305" s="15">
        <f t="shared" ref="L305:L315" si="55">I305/1.12/1.25</f>
        <v>32.199999999999996</v>
      </c>
      <c r="M305" s="15">
        <f t="shared" si="54"/>
        <v>3219.9999999999995</v>
      </c>
    </row>
    <row r="306" spans="1:13" x14ac:dyDescent="0.25">
      <c r="A306" s="21" t="s">
        <v>267</v>
      </c>
      <c r="B306" s="11" t="s">
        <v>7</v>
      </c>
      <c r="C306" s="19" t="s">
        <v>262</v>
      </c>
      <c r="D306" s="19" t="s">
        <v>268</v>
      </c>
      <c r="E306" s="13" t="s">
        <v>264</v>
      </c>
      <c r="F306" s="13" t="s">
        <v>37</v>
      </c>
      <c r="G306" s="14">
        <v>24242</v>
      </c>
      <c r="H306" s="22">
        <v>64.819999999999993</v>
      </c>
      <c r="I306" s="25">
        <v>64.819999999999993</v>
      </c>
      <c r="J306" s="24">
        <f t="shared" si="53"/>
        <v>0</v>
      </c>
      <c r="L306" s="15">
        <f t="shared" si="55"/>
        <v>46.29999999999999</v>
      </c>
      <c r="M306" s="15">
        <f t="shared" si="54"/>
        <v>4629.9999999999991</v>
      </c>
    </row>
    <row r="307" spans="1:13" x14ac:dyDescent="0.25">
      <c r="A307" s="21" t="s">
        <v>269</v>
      </c>
      <c r="B307" s="11" t="s">
        <v>7</v>
      </c>
      <c r="C307" s="19" t="s">
        <v>262</v>
      </c>
      <c r="D307" s="19" t="s">
        <v>270</v>
      </c>
      <c r="E307" s="13" t="s">
        <v>264</v>
      </c>
      <c r="F307" s="13" t="s">
        <v>37</v>
      </c>
      <c r="G307" s="14">
        <v>24243</v>
      </c>
      <c r="H307" s="22">
        <v>91.98</v>
      </c>
      <c r="I307" s="25">
        <v>91.98</v>
      </c>
      <c r="J307" s="24">
        <f t="shared" si="53"/>
        <v>0</v>
      </c>
      <c r="L307" s="15">
        <f t="shared" si="55"/>
        <v>65.7</v>
      </c>
      <c r="M307" s="15">
        <f t="shared" si="54"/>
        <v>6570</v>
      </c>
    </row>
    <row r="308" spans="1:13" x14ac:dyDescent="0.25">
      <c r="A308" s="21" t="s">
        <v>271</v>
      </c>
      <c r="B308" s="11" t="s">
        <v>7</v>
      </c>
      <c r="C308" s="19" t="s">
        <v>262</v>
      </c>
      <c r="D308" s="19" t="s">
        <v>272</v>
      </c>
      <c r="E308" s="13" t="s">
        <v>264</v>
      </c>
      <c r="F308" s="13" t="s">
        <v>37</v>
      </c>
      <c r="G308" s="14">
        <v>24244</v>
      </c>
      <c r="H308" s="22">
        <v>111.58</v>
      </c>
      <c r="I308" s="25">
        <v>111.58</v>
      </c>
      <c r="J308" s="24">
        <f t="shared" si="53"/>
        <v>0</v>
      </c>
      <c r="L308" s="15">
        <f t="shared" si="55"/>
        <v>79.699999999999989</v>
      </c>
      <c r="M308" s="15">
        <f t="shared" si="54"/>
        <v>7969.9999999999991</v>
      </c>
    </row>
    <row r="309" spans="1:13" x14ac:dyDescent="0.25">
      <c r="A309" s="21" t="s">
        <v>273</v>
      </c>
      <c r="B309" s="11" t="s">
        <v>7</v>
      </c>
      <c r="C309" s="19" t="s">
        <v>274</v>
      </c>
      <c r="D309" s="19" t="s">
        <v>275</v>
      </c>
      <c r="E309" s="13" t="s">
        <v>185</v>
      </c>
      <c r="F309" s="13" t="s">
        <v>37</v>
      </c>
      <c r="G309" s="14" t="s">
        <v>276</v>
      </c>
      <c r="H309" s="22">
        <v>23.38</v>
      </c>
      <c r="I309" s="25">
        <v>46.48</v>
      </c>
      <c r="J309" s="24">
        <f t="shared" si="53"/>
        <v>23.099999999999998</v>
      </c>
      <c r="L309" s="15">
        <f t="shared" si="55"/>
        <v>33.199999999999996</v>
      </c>
      <c r="M309" s="15">
        <f t="shared" si="54"/>
        <v>3319.9999999999995</v>
      </c>
    </row>
    <row r="310" spans="1:13" x14ac:dyDescent="0.25">
      <c r="A310" s="21" t="s">
        <v>277</v>
      </c>
      <c r="B310" s="11" t="s">
        <v>7</v>
      </c>
      <c r="C310" s="19" t="s">
        <v>274</v>
      </c>
      <c r="D310" s="19" t="s">
        <v>275</v>
      </c>
      <c r="E310" s="13" t="s">
        <v>187</v>
      </c>
      <c r="F310" s="13" t="s">
        <v>37</v>
      </c>
      <c r="G310" s="14">
        <v>14801</v>
      </c>
      <c r="H310" s="22">
        <v>31.18</v>
      </c>
      <c r="I310" s="25">
        <v>57.96</v>
      </c>
      <c r="J310" s="24">
        <f t="shared" si="53"/>
        <v>26.78</v>
      </c>
      <c r="L310" s="15">
        <f t="shared" si="55"/>
        <v>41.399999999999991</v>
      </c>
      <c r="M310" s="15">
        <f t="shared" si="54"/>
        <v>4139.9999999999991</v>
      </c>
    </row>
    <row r="311" spans="1:13" x14ac:dyDescent="0.25">
      <c r="A311" s="21" t="s">
        <v>278</v>
      </c>
      <c r="B311" s="11" t="s">
        <v>7</v>
      </c>
      <c r="C311" s="19" t="s">
        <v>274</v>
      </c>
      <c r="D311" s="19" t="s">
        <v>275</v>
      </c>
      <c r="E311" s="13" t="s">
        <v>189</v>
      </c>
      <c r="F311" s="13" t="s">
        <v>37</v>
      </c>
      <c r="G311" s="14">
        <v>14802</v>
      </c>
      <c r="H311" s="22">
        <v>38.97</v>
      </c>
      <c r="I311" s="25">
        <v>71.12</v>
      </c>
      <c r="J311" s="24">
        <f t="shared" si="53"/>
        <v>32.150000000000006</v>
      </c>
      <c r="L311" s="15">
        <f t="shared" si="55"/>
        <v>50.8</v>
      </c>
      <c r="M311" s="15">
        <f t="shared" si="54"/>
        <v>5080</v>
      </c>
    </row>
    <row r="312" spans="1:13" x14ac:dyDescent="0.25">
      <c r="A312" s="21" t="s">
        <v>279</v>
      </c>
      <c r="B312" s="11" t="s">
        <v>7</v>
      </c>
      <c r="C312" s="19" t="s">
        <v>274</v>
      </c>
      <c r="D312" s="19" t="s">
        <v>275</v>
      </c>
      <c r="E312" s="13" t="s">
        <v>191</v>
      </c>
      <c r="F312" s="13" t="s">
        <v>37</v>
      </c>
      <c r="G312" s="14">
        <v>14803</v>
      </c>
      <c r="H312" s="22">
        <v>46.77</v>
      </c>
      <c r="I312" s="25">
        <v>82.32</v>
      </c>
      <c r="J312" s="24">
        <f t="shared" si="53"/>
        <v>35.54999999999999</v>
      </c>
      <c r="L312" s="15">
        <f t="shared" si="55"/>
        <v>58.79999999999999</v>
      </c>
      <c r="M312" s="15">
        <f t="shared" si="54"/>
        <v>5879.9999999999991</v>
      </c>
    </row>
    <row r="313" spans="1:13" x14ac:dyDescent="0.25">
      <c r="A313" s="21" t="s">
        <v>280</v>
      </c>
      <c r="B313" s="11" t="s">
        <v>7</v>
      </c>
      <c r="C313" s="19" t="s">
        <v>274</v>
      </c>
      <c r="D313" s="19" t="s">
        <v>275</v>
      </c>
      <c r="E313" s="13" t="s">
        <v>206</v>
      </c>
      <c r="F313" s="13" t="s">
        <v>37</v>
      </c>
      <c r="G313" s="14">
        <v>14804</v>
      </c>
      <c r="H313" s="22">
        <v>58.46</v>
      </c>
      <c r="I313" s="25">
        <v>97.86</v>
      </c>
      <c r="J313" s="24">
        <v>39.4</v>
      </c>
      <c r="L313" s="15">
        <f t="shared" si="55"/>
        <v>69.899999999999991</v>
      </c>
      <c r="M313" s="15">
        <f t="shared" si="54"/>
        <v>6989.9999999999991</v>
      </c>
    </row>
    <row r="314" spans="1:13" x14ac:dyDescent="0.25">
      <c r="A314" s="21" t="s">
        <v>281</v>
      </c>
      <c r="B314" s="11" t="s">
        <v>7</v>
      </c>
      <c r="C314" s="19" t="s">
        <v>274</v>
      </c>
      <c r="D314" s="19" t="s">
        <v>275</v>
      </c>
      <c r="E314" s="13" t="s">
        <v>282</v>
      </c>
      <c r="F314" s="13" t="s">
        <v>37</v>
      </c>
      <c r="G314" s="14">
        <v>14805</v>
      </c>
      <c r="H314" s="22">
        <v>77.95</v>
      </c>
      <c r="I314" s="25">
        <v>130.47999999999999</v>
      </c>
      <c r="J314" s="24">
        <f t="shared" si="53"/>
        <v>52.529999999999987</v>
      </c>
      <c r="L314" s="15">
        <f t="shared" si="55"/>
        <v>93.199999999999989</v>
      </c>
      <c r="M314" s="15">
        <f t="shared" si="54"/>
        <v>9319.9999999999982</v>
      </c>
    </row>
    <row r="315" spans="1:13" x14ac:dyDescent="0.25">
      <c r="A315" s="21" t="s">
        <v>283</v>
      </c>
      <c r="B315" s="11" t="s">
        <v>7</v>
      </c>
      <c r="C315" s="19" t="s">
        <v>274</v>
      </c>
      <c r="D315" s="19" t="s">
        <v>275</v>
      </c>
      <c r="E315" s="13" t="s">
        <v>284</v>
      </c>
      <c r="F315" s="13" t="s">
        <v>37</v>
      </c>
      <c r="G315" s="14">
        <v>14806</v>
      </c>
      <c r="H315" s="22">
        <v>97.44</v>
      </c>
      <c r="I315" s="25">
        <v>144.47999999999999</v>
      </c>
      <c r="J315" s="24">
        <f t="shared" si="53"/>
        <v>47.039999999999992</v>
      </c>
      <c r="L315" s="15">
        <f t="shared" si="55"/>
        <v>103.19999999999997</v>
      </c>
      <c r="M315" s="15">
        <f t="shared" si="54"/>
        <v>10319.999999999998</v>
      </c>
    </row>
    <row r="316" spans="1:13" ht="18" customHeight="1" x14ac:dyDescent="0.2">
      <c r="G316" s="17"/>
      <c r="K316" s="3"/>
    </row>
    <row r="317" spans="1:13" ht="18" customHeight="1" x14ac:dyDescent="0.2">
      <c r="G317" s="17"/>
      <c r="K317" s="3"/>
    </row>
    <row r="318" spans="1:13" ht="10.199999999999999" customHeight="1" x14ac:dyDescent="0.25">
      <c r="A318" s="123" t="s">
        <v>569</v>
      </c>
      <c r="B318" s="9"/>
      <c r="C318" s="125" t="s">
        <v>0</v>
      </c>
      <c r="D318" s="125" t="s">
        <v>1</v>
      </c>
      <c r="E318" s="125" t="s">
        <v>42</v>
      </c>
      <c r="F318" s="125" t="s">
        <v>3</v>
      </c>
      <c r="G318" s="127" t="s">
        <v>4</v>
      </c>
      <c r="H318" s="128" t="s">
        <v>456</v>
      </c>
      <c r="I318" s="130" t="s">
        <v>457</v>
      </c>
      <c r="J318" s="128" t="s">
        <v>5</v>
      </c>
      <c r="L318" s="133" t="s">
        <v>882</v>
      </c>
      <c r="M318" s="133" t="s">
        <v>444</v>
      </c>
    </row>
    <row r="319" spans="1:13" ht="12" customHeight="1" thickBot="1" x14ac:dyDescent="0.3">
      <c r="A319" s="124"/>
      <c r="B319" s="10"/>
      <c r="C319" s="126"/>
      <c r="D319" s="126"/>
      <c r="E319" s="126"/>
      <c r="F319" s="126"/>
      <c r="G319" s="126"/>
      <c r="H319" s="129"/>
      <c r="I319" s="131"/>
      <c r="J319" s="132"/>
      <c r="L319" s="134"/>
      <c r="M319" s="134"/>
    </row>
    <row r="320" spans="1:13" ht="13.8" thickTop="1" x14ac:dyDescent="0.25">
      <c r="A320" s="21" t="s">
        <v>366</v>
      </c>
      <c r="B320" s="11" t="s">
        <v>7</v>
      </c>
      <c r="C320" s="19" t="s">
        <v>367</v>
      </c>
      <c r="D320" s="19" t="s">
        <v>368</v>
      </c>
      <c r="E320" s="13" t="s">
        <v>369</v>
      </c>
      <c r="F320" s="13" t="s">
        <v>10</v>
      </c>
      <c r="G320" s="14">
        <v>16843</v>
      </c>
      <c r="H320" s="22">
        <v>340.48</v>
      </c>
      <c r="I320" s="25">
        <v>435.4</v>
      </c>
      <c r="J320" s="23">
        <f>I320-H320</f>
        <v>94.919999999999959</v>
      </c>
      <c r="L320" s="15">
        <f>I320/1.12/1.25</f>
        <v>310.99999999999994</v>
      </c>
      <c r="M320" s="15">
        <f t="shared" ref="M320:M321" si="56">L320/SUBSTITUTE(F320,"ks","")*100</f>
        <v>310.99999999999994</v>
      </c>
    </row>
    <row r="321" spans="1:13" x14ac:dyDescent="0.25">
      <c r="A321" s="21" t="s">
        <v>370</v>
      </c>
      <c r="B321" s="11" t="s">
        <v>7</v>
      </c>
      <c r="C321" s="19" t="s">
        <v>371</v>
      </c>
      <c r="D321" s="19" t="s">
        <v>368</v>
      </c>
      <c r="E321" s="13" t="s">
        <v>372</v>
      </c>
      <c r="F321" s="13" t="s">
        <v>10</v>
      </c>
      <c r="G321" s="14">
        <v>16842</v>
      </c>
      <c r="H321" s="22">
        <v>340.48</v>
      </c>
      <c r="I321" s="25">
        <v>435.4</v>
      </c>
      <c r="J321" s="24">
        <f>I321-H321</f>
        <v>94.919999999999959</v>
      </c>
      <c r="L321" s="15">
        <f>I321/1.12/1.25</f>
        <v>310.99999999999994</v>
      </c>
      <c r="M321" s="15">
        <f t="shared" si="56"/>
        <v>310.99999999999994</v>
      </c>
    </row>
    <row r="323" spans="1:13" x14ac:dyDescent="0.25">
      <c r="A323" s="123" t="s">
        <v>569</v>
      </c>
      <c r="B323" s="9"/>
      <c r="C323" s="125" t="s">
        <v>0</v>
      </c>
      <c r="D323" s="125" t="s">
        <v>1</v>
      </c>
      <c r="E323" s="125" t="s">
        <v>42</v>
      </c>
      <c r="F323" s="125" t="s">
        <v>3</v>
      </c>
      <c r="G323" s="127" t="s">
        <v>4</v>
      </c>
      <c r="H323" s="128" t="s">
        <v>456</v>
      </c>
      <c r="I323" s="130" t="s">
        <v>457</v>
      </c>
      <c r="J323" s="128" t="s">
        <v>5</v>
      </c>
      <c r="L323" s="133" t="s">
        <v>882</v>
      </c>
      <c r="M323" s="133" t="s">
        <v>444</v>
      </c>
    </row>
    <row r="324" spans="1:13" ht="33" customHeight="1" thickBot="1" x14ac:dyDescent="0.3">
      <c r="A324" s="124"/>
      <c r="B324" s="10"/>
      <c r="C324" s="126"/>
      <c r="D324" s="126"/>
      <c r="E324" s="126"/>
      <c r="F324" s="126"/>
      <c r="G324" s="126"/>
      <c r="H324" s="129"/>
      <c r="I324" s="131"/>
      <c r="J324" s="132"/>
      <c r="L324" s="134"/>
      <c r="M324" s="134"/>
    </row>
    <row r="325" spans="1:13" ht="13.8" thickTop="1" x14ac:dyDescent="0.25">
      <c r="A325" s="21">
        <v>5011533</v>
      </c>
      <c r="B325" s="11" t="s">
        <v>7</v>
      </c>
      <c r="C325" s="19" t="s">
        <v>479</v>
      </c>
      <c r="D325" s="19" t="s">
        <v>475</v>
      </c>
      <c r="E325" s="13" t="s">
        <v>447</v>
      </c>
      <c r="F325" s="13" t="s">
        <v>37</v>
      </c>
      <c r="G325" s="14" t="s">
        <v>534</v>
      </c>
      <c r="H325" s="22">
        <v>340.48</v>
      </c>
      <c r="I325" s="25">
        <v>501.2</v>
      </c>
      <c r="J325" s="24">
        <f t="shared" ref="J325:J345" si="57">I325-H325</f>
        <v>160.71999999999997</v>
      </c>
      <c r="L325" s="15">
        <f t="shared" ref="L325:L345" si="58">I325/1.12/1.25</f>
        <v>357.99999999999994</v>
      </c>
      <c r="M325" s="15">
        <f t="shared" ref="M325:M345" si="59">L325/SUBSTITUTE(F325,"ks","")*100</f>
        <v>35799.999999999993</v>
      </c>
    </row>
    <row r="326" spans="1:13" x14ac:dyDescent="0.25">
      <c r="A326" s="21">
        <v>5011539</v>
      </c>
      <c r="B326" s="11" t="s">
        <v>7</v>
      </c>
      <c r="C326" s="19" t="s">
        <v>485</v>
      </c>
      <c r="D326" s="19" t="s">
        <v>467</v>
      </c>
      <c r="E326" s="13" t="s">
        <v>439</v>
      </c>
      <c r="F326" s="13" t="s">
        <v>37</v>
      </c>
      <c r="G326" s="14" t="s">
        <v>454</v>
      </c>
      <c r="H326" s="22">
        <v>389.76</v>
      </c>
      <c r="I326" s="25">
        <v>649.6</v>
      </c>
      <c r="J326" s="24">
        <f t="shared" si="57"/>
        <v>259.84000000000003</v>
      </c>
      <c r="L326" s="15">
        <f t="shared" si="58"/>
        <v>464</v>
      </c>
      <c r="M326" s="15">
        <f t="shared" si="59"/>
        <v>46400</v>
      </c>
    </row>
    <row r="327" spans="1:13" x14ac:dyDescent="0.25">
      <c r="A327" s="21">
        <v>5011536</v>
      </c>
      <c r="B327" s="11" t="s">
        <v>7</v>
      </c>
      <c r="C327" s="19" t="s">
        <v>482</v>
      </c>
      <c r="D327" s="19" t="s">
        <v>477</v>
      </c>
      <c r="E327" s="13" t="s">
        <v>290</v>
      </c>
      <c r="F327" s="13" t="s">
        <v>37</v>
      </c>
      <c r="G327" s="14" t="s">
        <v>451</v>
      </c>
      <c r="H327" s="22">
        <v>340.48</v>
      </c>
      <c r="I327" s="25">
        <v>621.6</v>
      </c>
      <c r="J327" s="24">
        <f t="shared" si="57"/>
        <v>281.12</v>
      </c>
      <c r="L327" s="15">
        <f t="shared" si="58"/>
        <v>444</v>
      </c>
      <c r="M327" s="15">
        <f t="shared" si="59"/>
        <v>44400</v>
      </c>
    </row>
    <row r="328" spans="1:13" x14ac:dyDescent="0.25">
      <c r="A328" s="21" t="s">
        <v>428</v>
      </c>
      <c r="B328" s="11" t="s">
        <v>7</v>
      </c>
      <c r="C328" s="19" t="s">
        <v>471</v>
      </c>
      <c r="D328" s="19" t="s">
        <v>465</v>
      </c>
      <c r="E328" s="13" t="s">
        <v>332</v>
      </c>
      <c r="F328" s="13" t="s">
        <v>37</v>
      </c>
      <c r="G328" s="14" t="s">
        <v>441</v>
      </c>
      <c r="H328" s="22">
        <v>340.48</v>
      </c>
      <c r="I328" s="25">
        <v>358.4</v>
      </c>
      <c r="J328" s="24">
        <f t="shared" si="57"/>
        <v>17.919999999999959</v>
      </c>
      <c r="L328" s="15">
        <f t="shared" si="58"/>
        <v>255.99999999999994</v>
      </c>
      <c r="M328" s="15">
        <f t="shared" si="59"/>
        <v>25599.999999999993</v>
      </c>
    </row>
    <row r="329" spans="1:13" x14ac:dyDescent="0.25">
      <c r="A329" s="21">
        <v>5011538</v>
      </c>
      <c r="B329" s="11" t="s">
        <v>7</v>
      </c>
      <c r="C329" s="19" t="s">
        <v>484</v>
      </c>
      <c r="D329" s="19" t="s">
        <v>478</v>
      </c>
      <c r="E329" s="13" t="s">
        <v>445</v>
      </c>
      <c r="F329" s="13" t="s">
        <v>37</v>
      </c>
      <c r="G329" s="14" t="s">
        <v>453</v>
      </c>
      <c r="H329" s="22">
        <v>292.32</v>
      </c>
      <c r="I329" s="25">
        <v>543.20000000000005</v>
      </c>
      <c r="J329" s="24">
        <f t="shared" si="57"/>
        <v>250.88000000000005</v>
      </c>
      <c r="L329" s="15">
        <f t="shared" si="58"/>
        <v>388</v>
      </c>
      <c r="M329" s="15">
        <f t="shared" si="59"/>
        <v>38800</v>
      </c>
    </row>
    <row r="330" spans="1:13" x14ac:dyDescent="0.25">
      <c r="A330" s="21">
        <v>5011534</v>
      </c>
      <c r="B330" s="11" t="s">
        <v>7</v>
      </c>
      <c r="C330" s="19" t="s">
        <v>480</v>
      </c>
      <c r="D330" s="19" t="s">
        <v>476</v>
      </c>
      <c r="E330" s="13" t="s">
        <v>332</v>
      </c>
      <c r="F330" s="13" t="s">
        <v>37</v>
      </c>
      <c r="G330" s="14" t="s">
        <v>449</v>
      </c>
      <c r="H330" s="22">
        <v>682.08</v>
      </c>
      <c r="I330" s="25">
        <v>1611.4</v>
      </c>
      <c r="J330" s="24">
        <f t="shared" si="57"/>
        <v>929.32</v>
      </c>
      <c r="L330" s="15">
        <f t="shared" si="58"/>
        <v>1151</v>
      </c>
      <c r="M330" s="15">
        <f t="shared" si="59"/>
        <v>115100</v>
      </c>
    </row>
    <row r="331" spans="1:13" x14ac:dyDescent="0.25">
      <c r="A331" s="21">
        <v>5011535</v>
      </c>
      <c r="B331" s="11" t="s">
        <v>7</v>
      </c>
      <c r="C331" s="19" t="s">
        <v>481</v>
      </c>
      <c r="D331" s="19" t="s">
        <v>476</v>
      </c>
      <c r="E331" s="13" t="s">
        <v>290</v>
      </c>
      <c r="F331" s="13" t="s">
        <v>37</v>
      </c>
      <c r="G331" s="14" t="s">
        <v>450</v>
      </c>
      <c r="H331" s="22">
        <v>682.08</v>
      </c>
      <c r="I331" s="25">
        <v>872.2</v>
      </c>
      <c r="J331" s="24">
        <f t="shared" si="57"/>
        <v>190.12</v>
      </c>
      <c r="L331" s="15">
        <f t="shared" si="58"/>
        <v>623</v>
      </c>
      <c r="M331" s="15">
        <f t="shared" si="59"/>
        <v>62300</v>
      </c>
    </row>
    <row r="332" spans="1:13" x14ac:dyDescent="0.25">
      <c r="A332" s="21">
        <v>5011537</v>
      </c>
      <c r="B332" s="11" t="s">
        <v>7</v>
      </c>
      <c r="C332" s="19" t="s">
        <v>483</v>
      </c>
      <c r="D332" s="19" t="s">
        <v>476</v>
      </c>
      <c r="E332" s="13" t="s">
        <v>332</v>
      </c>
      <c r="F332" s="13" t="s">
        <v>37</v>
      </c>
      <c r="G332" s="14" t="s">
        <v>452</v>
      </c>
      <c r="H332" s="22">
        <v>682.08</v>
      </c>
      <c r="I332" s="25">
        <v>1024.8</v>
      </c>
      <c r="J332" s="24">
        <f t="shared" si="57"/>
        <v>342.71999999999991</v>
      </c>
      <c r="L332" s="15">
        <f t="shared" si="58"/>
        <v>731.99999999999989</v>
      </c>
      <c r="M332" s="15">
        <f t="shared" si="59"/>
        <v>73199.999999999985</v>
      </c>
    </row>
    <row r="333" spans="1:13" x14ac:dyDescent="0.25">
      <c r="A333" s="21">
        <v>5011540</v>
      </c>
      <c r="B333" s="11" t="s">
        <v>7</v>
      </c>
      <c r="C333" s="19" t="s">
        <v>486</v>
      </c>
      <c r="D333" s="19" t="s">
        <v>469</v>
      </c>
      <c r="E333" s="13" t="s">
        <v>446</v>
      </c>
      <c r="F333" s="13" t="s">
        <v>37</v>
      </c>
      <c r="G333" s="14" t="s">
        <v>455</v>
      </c>
      <c r="H333" s="22">
        <v>584.64</v>
      </c>
      <c r="I333" s="25">
        <v>797.03</v>
      </c>
      <c r="J333" s="24">
        <f t="shared" si="57"/>
        <v>212.39</v>
      </c>
      <c r="L333" s="15">
        <f t="shared" si="58"/>
        <v>569.30714285714271</v>
      </c>
      <c r="M333" s="15">
        <f t="shared" si="59"/>
        <v>56930.714285714268</v>
      </c>
    </row>
    <row r="334" spans="1:13" x14ac:dyDescent="0.25">
      <c r="A334" s="21" t="s">
        <v>425</v>
      </c>
      <c r="B334" s="11" t="s">
        <v>7</v>
      </c>
      <c r="C334" s="19" t="s">
        <v>472</v>
      </c>
      <c r="D334" s="19" t="s">
        <v>462</v>
      </c>
      <c r="E334" s="13" t="s">
        <v>332</v>
      </c>
      <c r="F334" s="13" t="s">
        <v>37</v>
      </c>
      <c r="G334" s="14" t="s">
        <v>431</v>
      </c>
      <c r="H334" s="22">
        <v>974.4</v>
      </c>
      <c r="I334" s="25">
        <v>974.4</v>
      </c>
      <c r="J334" s="24">
        <f t="shared" si="57"/>
        <v>0</v>
      </c>
      <c r="L334" s="15">
        <f t="shared" si="58"/>
        <v>695.99999999999989</v>
      </c>
      <c r="M334" s="15">
        <f t="shared" si="59"/>
        <v>69599.999999999985</v>
      </c>
    </row>
    <row r="335" spans="1:13" x14ac:dyDescent="0.25">
      <c r="A335" s="21" t="s">
        <v>426</v>
      </c>
      <c r="B335" s="11" t="s">
        <v>7</v>
      </c>
      <c r="C335" s="19" t="s">
        <v>473</v>
      </c>
      <c r="D335" s="19" t="s">
        <v>463</v>
      </c>
      <c r="E335" s="13" t="s">
        <v>332</v>
      </c>
      <c r="F335" s="13" t="s">
        <v>37</v>
      </c>
      <c r="G335" s="14" t="s">
        <v>432</v>
      </c>
      <c r="H335" s="22">
        <v>974.4</v>
      </c>
      <c r="I335" s="25">
        <v>974.4</v>
      </c>
      <c r="J335" s="24">
        <f t="shared" si="57"/>
        <v>0</v>
      </c>
      <c r="L335" s="15">
        <f t="shared" si="58"/>
        <v>695.99999999999989</v>
      </c>
      <c r="M335" s="15">
        <f t="shared" si="59"/>
        <v>69599.999999999985</v>
      </c>
    </row>
    <row r="336" spans="1:13" x14ac:dyDescent="0.25">
      <c r="A336" s="21" t="s">
        <v>427</v>
      </c>
      <c r="B336" s="11" t="s">
        <v>7</v>
      </c>
      <c r="C336" s="19" t="s">
        <v>474</v>
      </c>
      <c r="D336" s="19" t="s">
        <v>344</v>
      </c>
      <c r="E336" s="13" t="s">
        <v>290</v>
      </c>
      <c r="F336" s="13" t="s">
        <v>37</v>
      </c>
      <c r="G336" s="14" t="s">
        <v>433</v>
      </c>
      <c r="H336" s="22">
        <v>974.4</v>
      </c>
      <c r="I336" s="25">
        <v>974.4</v>
      </c>
      <c r="J336" s="24">
        <f t="shared" si="57"/>
        <v>0</v>
      </c>
      <c r="L336" s="15">
        <f t="shared" si="58"/>
        <v>695.99999999999989</v>
      </c>
      <c r="M336" s="15">
        <f t="shared" si="59"/>
        <v>69599.999999999985</v>
      </c>
    </row>
    <row r="337" spans="1:13" x14ac:dyDescent="0.25">
      <c r="A337" s="21">
        <v>5017826</v>
      </c>
      <c r="B337" s="11" t="s">
        <v>7</v>
      </c>
      <c r="C337" s="19" t="s">
        <v>864</v>
      </c>
      <c r="D337" s="19" t="s">
        <v>873</v>
      </c>
      <c r="E337" s="13" t="s">
        <v>470</v>
      </c>
      <c r="F337" s="13" t="s">
        <v>37</v>
      </c>
      <c r="G337" s="14" t="s">
        <v>429</v>
      </c>
      <c r="H337" s="22">
        <v>194.88</v>
      </c>
      <c r="I337" s="25">
        <v>204.4</v>
      </c>
      <c r="J337" s="24">
        <f t="shared" si="57"/>
        <v>9.5200000000000102</v>
      </c>
      <c r="L337" s="15">
        <f t="shared" si="58"/>
        <v>146</v>
      </c>
      <c r="M337" s="15">
        <f t="shared" si="59"/>
        <v>14600</v>
      </c>
    </row>
    <row r="338" spans="1:13" x14ac:dyDescent="0.25">
      <c r="A338" s="21">
        <v>5017827</v>
      </c>
      <c r="B338" s="11" t="s">
        <v>7</v>
      </c>
      <c r="C338" s="19" t="s">
        <v>865</v>
      </c>
      <c r="D338" s="19" t="s">
        <v>464</v>
      </c>
      <c r="E338" s="13" t="s">
        <v>332</v>
      </c>
      <c r="F338" s="13" t="s">
        <v>37</v>
      </c>
      <c r="G338" s="14" t="s">
        <v>434</v>
      </c>
      <c r="H338" s="22">
        <v>974.4</v>
      </c>
      <c r="I338" s="25">
        <v>1327.2</v>
      </c>
      <c r="J338" s="24">
        <f t="shared" si="57"/>
        <v>352.80000000000007</v>
      </c>
      <c r="L338" s="15">
        <f t="shared" si="58"/>
        <v>948</v>
      </c>
      <c r="M338" s="15">
        <f t="shared" si="59"/>
        <v>94800</v>
      </c>
    </row>
    <row r="339" spans="1:13" x14ac:dyDescent="0.25">
      <c r="A339" s="21">
        <v>5017828</v>
      </c>
      <c r="B339" s="11" t="s">
        <v>7</v>
      </c>
      <c r="C339" s="19" t="s">
        <v>866</v>
      </c>
      <c r="D339" s="19" t="s">
        <v>874</v>
      </c>
      <c r="E339" s="13" t="s">
        <v>435</v>
      </c>
      <c r="F339" s="13" t="s">
        <v>37</v>
      </c>
      <c r="G339" s="14">
        <v>137008</v>
      </c>
      <c r="H339" s="22">
        <v>974.4</v>
      </c>
      <c r="I339" s="25">
        <v>1104.5999999999999</v>
      </c>
      <c r="J339" s="24">
        <f t="shared" si="57"/>
        <v>130.19999999999993</v>
      </c>
      <c r="L339" s="15">
        <f t="shared" si="58"/>
        <v>788.99999999999977</v>
      </c>
      <c r="M339" s="15">
        <f t="shared" si="59"/>
        <v>78899.999999999971</v>
      </c>
    </row>
    <row r="340" spans="1:13" x14ac:dyDescent="0.25">
      <c r="A340" s="21">
        <v>5017829</v>
      </c>
      <c r="B340" s="11" t="s">
        <v>7</v>
      </c>
      <c r="C340" s="19" t="s">
        <v>867</v>
      </c>
      <c r="D340" s="19" t="s">
        <v>467</v>
      </c>
      <c r="E340" s="13" t="s">
        <v>291</v>
      </c>
      <c r="F340" s="13" t="s">
        <v>37</v>
      </c>
      <c r="G340" s="14" t="s">
        <v>436</v>
      </c>
      <c r="H340" s="22">
        <v>389.76</v>
      </c>
      <c r="I340" s="25">
        <v>410.2</v>
      </c>
      <c r="J340" s="24">
        <f t="shared" si="57"/>
        <v>20.439999999999998</v>
      </c>
      <c r="L340" s="15">
        <f t="shared" si="58"/>
        <v>292.99999999999994</v>
      </c>
      <c r="M340" s="15">
        <f t="shared" si="59"/>
        <v>29299.999999999993</v>
      </c>
    </row>
    <row r="341" spans="1:13" x14ac:dyDescent="0.25">
      <c r="A341" s="21">
        <v>5017830</v>
      </c>
      <c r="B341" s="11" t="s">
        <v>7</v>
      </c>
      <c r="C341" s="19" t="s">
        <v>868</v>
      </c>
      <c r="D341" s="19" t="s">
        <v>875</v>
      </c>
      <c r="E341" s="13" t="s">
        <v>291</v>
      </c>
      <c r="F341" s="13" t="s">
        <v>37</v>
      </c>
      <c r="G341" s="14" t="s">
        <v>430</v>
      </c>
      <c r="H341" s="22">
        <v>487.2</v>
      </c>
      <c r="I341" s="25">
        <v>513.79999999999995</v>
      </c>
      <c r="J341" s="24">
        <f t="shared" si="57"/>
        <v>26.599999999999966</v>
      </c>
      <c r="L341" s="15">
        <f t="shared" si="58"/>
        <v>366.99999999999994</v>
      </c>
      <c r="M341" s="15">
        <f t="shared" si="59"/>
        <v>36699.999999999993</v>
      </c>
    </row>
    <row r="342" spans="1:13" x14ac:dyDescent="0.25">
      <c r="A342" s="21">
        <v>5017831</v>
      </c>
      <c r="B342" s="11" t="s">
        <v>7</v>
      </c>
      <c r="C342" s="19" t="s">
        <v>869</v>
      </c>
      <c r="D342" s="19" t="s">
        <v>466</v>
      </c>
      <c r="E342" s="13" t="s">
        <v>435</v>
      </c>
      <c r="F342" s="13" t="s">
        <v>37</v>
      </c>
      <c r="G342" s="14">
        <v>33709</v>
      </c>
      <c r="H342" s="22">
        <v>730.24</v>
      </c>
      <c r="I342" s="25">
        <v>770</v>
      </c>
      <c r="J342" s="24">
        <f t="shared" si="57"/>
        <v>39.759999999999991</v>
      </c>
      <c r="L342" s="15">
        <f t="shared" si="58"/>
        <v>549.99999999999989</v>
      </c>
      <c r="M342" s="15">
        <f t="shared" si="59"/>
        <v>54999.999999999985</v>
      </c>
    </row>
    <row r="343" spans="1:13" x14ac:dyDescent="0.25">
      <c r="A343" s="21">
        <v>5017832</v>
      </c>
      <c r="B343" s="11" t="s">
        <v>7</v>
      </c>
      <c r="C343" s="19" t="s">
        <v>870</v>
      </c>
      <c r="D343" s="19" t="s">
        <v>468</v>
      </c>
      <c r="E343" s="13" t="s">
        <v>332</v>
      </c>
      <c r="F343" s="13" t="s">
        <v>37</v>
      </c>
      <c r="G343" s="14" t="s">
        <v>437</v>
      </c>
      <c r="H343" s="22">
        <v>730.24</v>
      </c>
      <c r="I343" s="25">
        <v>770</v>
      </c>
      <c r="J343" s="24">
        <f t="shared" si="57"/>
        <v>39.759999999999991</v>
      </c>
      <c r="L343" s="15">
        <f t="shared" si="58"/>
        <v>549.99999999999989</v>
      </c>
      <c r="M343" s="15">
        <f t="shared" si="59"/>
        <v>54999.999999999985</v>
      </c>
    </row>
    <row r="344" spans="1:13" x14ac:dyDescent="0.25">
      <c r="A344" s="21">
        <v>5017833</v>
      </c>
      <c r="B344" s="11" t="s">
        <v>7</v>
      </c>
      <c r="C344" s="19" t="s">
        <v>871</v>
      </c>
      <c r="D344" s="19" t="s">
        <v>876</v>
      </c>
      <c r="E344" s="13" t="s">
        <v>439</v>
      </c>
      <c r="F344" s="13" t="s">
        <v>37</v>
      </c>
      <c r="G344" s="14" t="s">
        <v>440</v>
      </c>
      <c r="H344" s="22">
        <v>730.24</v>
      </c>
      <c r="I344" s="25">
        <v>770</v>
      </c>
      <c r="J344" s="24">
        <f t="shared" si="57"/>
        <v>39.759999999999991</v>
      </c>
      <c r="L344" s="15">
        <f t="shared" si="58"/>
        <v>549.99999999999989</v>
      </c>
      <c r="M344" s="15">
        <f t="shared" si="59"/>
        <v>54999.999999999985</v>
      </c>
    </row>
    <row r="345" spans="1:13" x14ac:dyDescent="0.25">
      <c r="A345" s="21">
        <v>5017834</v>
      </c>
      <c r="B345" s="11" t="s">
        <v>7</v>
      </c>
      <c r="C345" s="19" t="s">
        <v>872</v>
      </c>
      <c r="D345" s="19" t="s">
        <v>469</v>
      </c>
      <c r="E345" s="13" t="s">
        <v>291</v>
      </c>
      <c r="F345" s="13" t="s">
        <v>37</v>
      </c>
      <c r="G345" s="14" t="s">
        <v>438</v>
      </c>
      <c r="H345" s="22">
        <v>584.64</v>
      </c>
      <c r="I345" s="25">
        <v>616</v>
      </c>
      <c r="J345" s="24">
        <f t="shared" si="57"/>
        <v>31.360000000000014</v>
      </c>
      <c r="L345" s="15">
        <f t="shared" si="58"/>
        <v>440</v>
      </c>
      <c r="M345" s="15">
        <f t="shared" si="59"/>
        <v>44000</v>
      </c>
    </row>
    <row r="348" spans="1:13" x14ac:dyDescent="0.25">
      <c r="A348" s="123" t="s">
        <v>569</v>
      </c>
      <c r="B348" s="9"/>
      <c r="C348" s="125" t="s">
        <v>0</v>
      </c>
      <c r="D348" s="125" t="s">
        <v>1</v>
      </c>
      <c r="E348" s="125" t="s">
        <v>42</v>
      </c>
      <c r="F348" s="125" t="s">
        <v>3</v>
      </c>
      <c r="G348" s="127" t="s">
        <v>4</v>
      </c>
      <c r="H348" s="128" t="s">
        <v>456</v>
      </c>
      <c r="I348" s="130" t="s">
        <v>457</v>
      </c>
      <c r="J348" s="128" t="s">
        <v>5</v>
      </c>
      <c r="L348" s="133" t="s">
        <v>882</v>
      </c>
      <c r="M348" s="133" t="s">
        <v>444</v>
      </c>
    </row>
    <row r="349" spans="1:13" ht="13.8" thickBot="1" x14ac:dyDescent="0.3">
      <c r="A349" s="124"/>
      <c r="B349" s="10"/>
      <c r="C349" s="126"/>
      <c r="D349" s="126"/>
      <c r="E349" s="126"/>
      <c r="F349" s="126"/>
      <c r="G349" s="126"/>
      <c r="H349" s="129"/>
      <c r="I349" s="131"/>
      <c r="J349" s="132"/>
      <c r="L349" s="134"/>
      <c r="M349" s="134"/>
    </row>
    <row r="350" spans="1:13" ht="13.8" thickTop="1" x14ac:dyDescent="0.25">
      <c r="A350" s="21" t="s">
        <v>357</v>
      </c>
      <c r="B350" s="11" t="s">
        <v>7</v>
      </c>
      <c r="C350" s="19" t="s">
        <v>358</v>
      </c>
      <c r="D350" s="19" t="s">
        <v>359</v>
      </c>
      <c r="E350" s="13" t="s">
        <v>360</v>
      </c>
      <c r="F350" s="13" t="s">
        <v>37</v>
      </c>
      <c r="G350" s="14" t="s">
        <v>848</v>
      </c>
      <c r="H350" s="22">
        <v>730.24</v>
      </c>
      <c r="I350" s="25">
        <v>1381.8</v>
      </c>
      <c r="J350" s="24">
        <f>I350-H350</f>
        <v>651.55999999999995</v>
      </c>
      <c r="L350" s="15">
        <f>I350/1.12/1.25</f>
        <v>986.99999999999977</v>
      </c>
      <c r="M350" s="15">
        <f>L350/SUBSTITUTE(F350,"ks","")*100</f>
        <v>98699.999999999971</v>
      </c>
    </row>
    <row r="351" spans="1:13" x14ac:dyDescent="0.25">
      <c r="A351" s="21" t="s">
        <v>285</v>
      </c>
      <c r="B351" s="11" t="s">
        <v>7</v>
      </c>
      <c r="C351" s="19" t="s">
        <v>286</v>
      </c>
      <c r="D351" s="19" t="s">
        <v>287</v>
      </c>
      <c r="E351" s="13" t="s">
        <v>288</v>
      </c>
      <c r="F351" s="13" t="s">
        <v>37</v>
      </c>
      <c r="G351" s="14" t="s">
        <v>289</v>
      </c>
      <c r="H351" s="22">
        <v>194.88</v>
      </c>
      <c r="I351" s="25">
        <v>194.88</v>
      </c>
      <c r="J351" s="23">
        <f t="shared" ref="J351:J367" si="60">I351-H351</f>
        <v>0</v>
      </c>
      <c r="L351" s="15">
        <f t="shared" ref="L351:L368" si="61">I351/1.12/1.25</f>
        <v>139.19999999999999</v>
      </c>
      <c r="M351" s="15">
        <f t="shared" ref="M351:M368" si="62">L351/SUBSTITUTE(F351,"ks","")*100</f>
        <v>13919.999999999998</v>
      </c>
    </row>
    <row r="352" spans="1:13" x14ac:dyDescent="0.25">
      <c r="A352" s="21" t="s">
        <v>292</v>
      </c>
      <c r="B352" s="11" t="s">
        <v>7</v>
      </c>
      <c r="C352" s="19" t="s">
        <v>293</v>
      </c>
      <c r="D352" s="19" t="s">
        <v>294</v>
      </c>
      <c r="E352" s="13" t="s">
        <v>291</v>
      </c>
      <c r="F352" s="13" t="s">
        <v>37</v>
      </c>
      <c r="G352" s="14" t="s">
        <v>295</v>
      </c>
      <c r="H352" s="22">
        <v>682.08</v>
      </c>
      <c r="I352" s="25">
        <v>1897.08</v>
      </c>
      <c r="J352" s="24">
        <f t="shared" si="60"/>
        <v>1215</v>
      </c>
      <c r="L352" s="15">
        <f t="shared" si="61"/>
        <v>1355.0571428571427</v>
      </c>
      <c r="M352" s="15">
        <f t="shared" si="62"/>
        <v>135505.71428571426</v>
      </c>
    </row>
    <row r="353" spans="1:13" x14ac:dyDescent="0.25">
      <c r="A353" s="21" t="s">
        <v>296</v>
      </c>
      <c r="B353" s="11" t="s">
        <v>7</v>
      </c>
      <c r="C353" s="19" t="s">
        <v>297</v>
      </c>
      <c r="D353" s="19" t="s">
        <v>298</v>
      </c>
      <c r="E353" s="13" t="s">
        <v>291</v>
      </c>
      <c r="F353" s="13" t="s">
        <v>37</v>
      </c>
      <c r="G353" s="14" t="s">
        <v>299</v>
      </c>
      <c r="H353" s="22">
        <v>682.08</v>
      </c>
      <c r="I353" s="25">
        <v>2176.98</v>
      </c>
      <c r="J353" s="24">
        <f t="shared" si="60"/>
        <v>1494.9</v>
      </c>
      <c r="L353" s="15">
        <f t="shared" si="61"/>
        <v>1554.985714285714</v>
      </c>
      <c r="M353" s="15">
        <f t="shared" si="62"/>
        <v>155498.57142857139</v>
      </c>
    </row>
    <row r="354" spans="1:13" x14ac:dyDescent="0.25">
      <c r="A354" s="21" t="s">
        <v>300</v>
      </c>
      <c r="B354" s="11" t="s">
        <v>7</v>
      </c>
      <c r="C354" s="19" t="s">
        <v>301</v>
      </c>
      <c r="D354" s="19" t="s">
        <v>302</v>
      </c>
      <c r="E354" s="13" t="s">
        <v>290</v>
      </c>
      <c r="F354" s="13" t="s">
        <v>37</v>
      </c>
      <c r="G354" s="14" t="s">
        <v>303</v>
      </c>
      <c r="H354" s="22">
        <v>487.2</v>
      </c>
      <c r="I354" s="25">
        <v>526.1</v>
      </c>
      <c r="J354" s="24">
        <f t="shared" si="60"/>
        <v>38.900000000000034</v>
      </c>
      <c r="L354" s="15">
        <f t="shared" si="61"/>
        <v>375.78571428571428</v>
      </c>
      <c r="M354" s="15">
        <f t="shared" si="62"/>
        <v>37578.571428571428</v>
      </c>
    </row>
    <row r="355" spans="1:13" x14ac:dyDescent="0.25">
      <c r="A355" s="21" t="s">
        <v>304</v>
      </c>
      <c r="B355" s="11" t="s">
        <v>7</v>
      </c>
      <c r="C355" s="19" t="s">
        <v>305</v>
      </c>
      <c r="D355" s="19" t="s">
        <v>306</v>
      </c>
      <c r="E355" s="13" t="s">
        <v>290</v>
      </c>
      <c r="F355" s="13" t="s">
        <v>37</v>
      </c>
      <c r="G355" s="14" t="s">
        <v>307</v>
      </c>
      <c r="H355" s="22">
        <v>340.48</v>
      </c>
      <c r="I355" s="25">
        <v>993.72</v>
      </c>
      <c r="J355" s="24">
        <f t="shared" si="60"/>
        <v>653.24</v>
      </c>
      <c r="L355" s="15">
        <f t="shared" si="61"/>
        <v>709.8</v>
      </c>
      <c r="M355" s="15">
        <f t="shared" si="62"/>
        <v>70980</v>
      </c>
    </row>
    <row r="356" spans="1:13" x14ac:dyDescent="0.25">
      <c r="A356" s="21" t="s">
        <v>308</v>
      </c>
      <c r="B356" s="11" t="s">
        <v>7</v>
      </c>
      <c r="C356" s="19" t="s">
        <v>309</v>
      </c>
      <c r="D356" s="19" t="s">
        <v>310</v>
      </c>
      <c r="E356" s="13" t="s">
        <v>290</v>
      </c>
      <c r="F356" s="13" t="s">
        <v>37</v>
      </c>
      <c r="G356" s="14" t="s">
        <v>311</v>
      </c>
      <c r="H356" s="22">
        <v>340.48</v>
      </c>
      <c r="I356" s="25">
        <v>971.74</v>
      </c>
      <c r="J356" s="24">
        <f t="shared" si="60"/>
        <v>631.26</v>
      </c>
      <c r="L356" s="15">
        <f t="shared" si="61"/>
        <v>694.09999999999991</v>
      </c>
      <c r="M356" s="15">
        <f t="shared" si="62"/>
        <v>69409.999999999985</v>
      </c>
    </row>
    <row r="357" spans="1:13" x14ac:dyDescent="0.25">
      <c r="A357" s="21" t="s">
        <v>312</v>
      </c>
      <c r="B357" s="11" t="s">
        <v>7</v>
      </c>
      <c r="C357" s="19" t="s">
        <v>313</v>
      </c>
      <c r="D357" s="19" t="s">
        <v>314</v>
      </c>
      <c r="E357" s="13" t="s">
        <v>315</v>
      </c>
      <c r="F357" s="13" t="s">
        <v>37</v>
      </c>
      <c r="G357" s="14" t="s">
        <v>316</v>
      </c>
      <c r="H357" s="22">
        <v>243.04</v>
      </c>
      <c r="I357" s="25">
        <v>646</v>
      </c>
      <c r="J357" s="24">
        <f t="shared" si="60"/>
        <v>402.96000000000004</v>
      </c>
      <c r="L357" s="15">
        <f t="shared" si="61"/>
        <v>461.42857142857139</v>
      </c>
      <c r="M357" s="15">
        <f t="shared" si="62"/>
        <v>46142.857142857138</v>
      </c>
    </row>
    <row r="358" spans="1:13" x14ac:dyDescent="0.25">
      <c r="A358" s="21" t="s">
        <v>317</v>
      </c>
      <c r="B358" s="11" t="s">
        <v>7</v>
      </c>
      <c r="C358" s="19" t="s">
        <v>318</v>
      </c>
      <c r="D358" s="19" t="s">
        <v>319</v>
      </c>
      <c r="E358" s="13" t="s">
        <v>290</v>
      </c>
      <c r="F358" s="13" t="s">
        <v>37</v>
      </c>
      <c r="G358" s="14" t="s">
        <v>320</v>
      </c>
      <c r="H358" s="22">
        <v>340.48</v>
      </c>
      <c r="I358" s="25">
        <v>1022.84</v>
      </c>
      <c r="J358" s="24">
        <f t="shared" si="60"/>
        <v>682.36</v>
      </c>
      <c r="L358" s="15">
        <f t="shared" si="61"/>
        <v>730.59999999999991</v>
      </c>
      <c r="M358" s="15">
        <f t="shared" si="62"/>
        <v>73059.999999999985</v>
      </c>
    </row>
    <row r="359" spans="1:13" x14ac:dyDescent="0.25">
      <c r="A359" s="21" t="s">
        <v>321</v>
      </c>
      <c r="B359" s="11" t="s">
        <v>7</v>
      </c>
      <c r="C359" s="19" t="s">
        <v>322</v>
      </c>
      <c r="D359" s="19" t="s">
        <v>323</v>
      </c>
      <c r="E359" s="13" t="s">
        <v>291</v>
      </c>
      <c r="F359" s="13" t="s">
        <v>37</v>
      </c>
      <c r="G359" s="14" t="s">
        <v>324</v>
      </c>
      <c r="H359" s="22">
        <v>526</v>
      </c>
      <c r="I359" s="25">
        <v>526</v>
      </c>
      <c r="J359" s="24">
        <f t="shared" si="60"/>
        <v>0</v>
      </c>
      <c r="L359" s="15">
        <f t="shared" si="61"/>
        <v>375.71428571428567</v>
      </c>
      <c r="M359" s="15">
        <f t="shared" si="62"/>
        <v>37571.428571428565</v>
      </c>
    </row>
    <row r="360" spans="1:13" x14ac:dyDescent="0.25">
      <c r="A360" s="21" t="s">
        <v>325</v>
      </c>
      <c r="B360" s="11" t="s">
        <v>7</v>
      </c>
      <c r="C360" s="19" t="s">
        <v>326</v>
      </c>
      <c r="D360" s="19" t="s">
        <v>327</v>
      </c>
      <c r="E360" s="13" t="s">
        <v>291</v>
      </c>
      <c r="F360" s="13" t="s">
        <v>37</v>
      </c>
      <c r="G360" s="14" t="s">
        <v>493</v>
      </c>
      <c r="H360" s="22">
        <v>584.64</v>
      </c>
      <c r="I360" s="25">
        <v>759.48</v>
      </c>
      <c r="J360" s="24">
        <f t="shared" si="60"/>
        <v>174.84000000000003</v>
      </c>
      <c r="L360" s="15">
        <f t="shared" si="61"/>
        <v>542.48571428571427</v>
      </c>
      <c r="M360" s="15">
        <f t="shared" si="62"/>
        <v>54248.571428571428</v>
      </c>
    </row>
    <row r="361" spans="1:13" x14ac:dyDescent="0.25">
      <c r="A361" s="21" t="s">
        <v>328</v>
      </c>
      <c r="B361" s="11" t="s">
        <v>7</v>
      </c>
      <c r="C361" s="19" t="s">
        <v>329</v>
      </c>
      <c r="D361" s="19" t="s">
        <v>330</v>
      </c>
      <c r="E361" s="13" t="s">
        <v>291</v>
      </c>
      <c r="F361" s="13" t="s">
        <v>37</v>
      </c>
      <c r="G361" s="14" t="s">
        <v>331</v>
      </c>
      <c r="H361" s="22">
        <v>584.64</v>
      </c>
      <c r="I361" s="25">
        <v>1161.56</v>
      </c>
      <c r="J361" s="24">
        <f t="shared" si="60"/>
        <v>576.91999999999996</v>
      </c>
      <c r="L361" s="15">
        <f t="shared" si="61"/>
        <v>829.68571428571408</v>
      </c>
      <c r="M361" s="15">
        <f t="shared" si="62"/>
        <v>82968.571428571406</v>
      </c>
    </row>
    <row r="362" spans="1:13" x14ac:dyDescent="0.25">
      <c r="A362" s="21" t="s">
        <v>333</v>
      </c>
      <c r="B362" s="11" t="s">
        <v>7</v>
      </c>
      <c r="C362" s="19" t="s">
        <v>334</v>
      </c>
      <c r="D362" s="19" t="s">
        <v>335</v>
      </c>
      <c r="E362" s="13" t="s">
        <v>291</v>
      </c>
      <c r="F362" s="13" t="s">
        <v>37</v>
      </c>
      <c r="G362" s="14" t="s">
        <v>336</v>
      </c>
      <c r="H362" s="22">
        <v>1557.92</v>
      </c>
      <c r="I362" s="25">
        <v>1643.6</v>
      </c>
      <c r="J362" s="24">
        <f t="shared" si="60"/>
        <v>85.679999999999836</v>
      </c>
      <c r="L362" s="15">
        <f t="shared" si="61"/>
        <v>1173.9999999999998</v>
      </c>
      <c r="M362" s="15">
        <f t="shared" si="62"/>
        <v>117399.99999999997</v>
      </c>
    </row>
    <row r="363" spans="1:13" x14ac:dyDescent="0.25">
      <c r="A363" s="21" t="s">
        <v>337</v>
      </c>
      <c r="B363" s="11" t="s">
        <v>7</v>
      </c>
      <c r="C363" s="19" t="s">
        <v>338</v>
      </c>
      <c r="D363" s="19" t="s">
        <v>339</v>
      </c>
      <c r="E363" s="13" t="s">
        <v>291</v>
      </c>
      <c r="F363" s="13" t="s">
        <v>37</v>
      </c>
      <c r="G363" s="14" t="s">
        <v>849</v>
      </c>
      <c r="H363" s="22">
        <v>1557.92</v>
      </c>
      <c r="I363" s="25">
        <v>2840.6</v>
      </c>
      <c r="J363" s="24">
        <f t="shared" si="60"/>
        <v>1282.6799999999998</v>
      </c>
      <c r="L363" s="15">
        <f t="shared" si="61"/>
        <v>2028.9999999999995</v>
      </c>
      <c r="M363" s="15">
        <f t="shared" si="62"/>
        <v>202899.99999999994</v>
      </c>
    </row>
    <row r="364" spans="1:13" x14ac:dyDescent="0.25">
      <c r="A364" s="21" t="s">
        <v>340</v>
      </c>
      <c r="B364" s="11" t="s">
        <v>7</v>
      </c>
      <c r="C364" s="19" t="s">
        <v>341</v>
      </c>
      <c r="D364" s="19" t="s">
        <v>342</v>
      </c>
      <c r="E364" s="13" t="s">
        <v>332</v>
      </c>
      <c r="F364" s="13" t="s">
        <v>37</v>
      </c>
      <c r="G364" s="14" t="s">
        <v>343</v>
      </c>
      <c r="H364" s="22">
        <v>3116.96</v>
      </c>
      <c r="I364" s="25">
        <v>3287.2</v>
      </c>
      <c r="J364" s="24">
        <f t="shared" si="60"/>
        <v>170.23999999999978</v>
      </c>
      <c r="L364" s="15">
        <f t="shared" si="61"/>
        <v>2347.9999999999995</v>
      </c>
      <c r="M364" s="15">
        <f t="shared" si="62"/>
        <v>234799.99999999994</v>
      </c>
    </row>
    <row r="365" spans="1:13" x14ac:dyDescent="0.25">
      <c r="A365" s="21" t="s">
        <v>345</v>
      </c>
      <c r="B365" s="11" t="s">
        <v>7</v>
      </c>
      <c r="C365" s="19" t="s">
        <v>346</v>
      </c>
      <c r="D365" s="19" t="s">
        <v>347</v>
      </c>
      <c r="E365" s="13" t="s">
        <v>332</v>
      </c>
      <c r="F365" s="13" t="s">
        <v>37</v>
      </c>
      <c r="G365" s="14" t="s">
        <v>348</v>
      </c>
      <c r="H365" s="22">
        <v>730.24</v>
      </c>
      <c r="I365" s="25">
        <v>881.98</v>
      </c>
      <c r="J365" s="24">
        <f t="shared" si="60"/>
        <v>151.74</v>
      </c>
      <c r="L365" s="15">
        <f t="shared" si="61"/>
        <v>629.98571428571427</v>
      </c>
      <c r="M365" s="15">
        <f t="shared" si="62"/>
        <v>62998.571428571428</v>
      </c>
    </row>
    <row r="366" spans="1:13" x14ac:dyDescent="0.25">
      <c r="A366" s="21" t="s">
        <v>349</v>
      </c>
      <c r="B366" s="11" t="s">
        <v>7</v>
      </c>
      <c r="C366" s="19" t="s">
        <v>350</v>
      </c>
      <c r="D366" s="19" t="s">
        <v>351</v>
      </c>
      <c r="E366" s="13" t="s">
        <v>332</v>
      </c>
      <c r="F366" s="13" t="s">
        <v>37</v>
      </c>
      <c r="G366" s="14" t="s">
        <v>352</v>
      </c>
      <c r="H366" s="22">
        <v>730.24</v>
      </c>
      <c r="I366" s="25">
        <v>770</v>
      </c>
      <c r="J366" s="24">
        <f t="shared" si="60"/>
        <v>39.759999999999991</v>
      </c>
      <c r="L366" s="15">
        <f t="shared" si="61"/>
        <v>549.99999999999989</v>
      </c>
      <c r="M366" s="15">
        <f t="shared" si="62"/>
        <v>54999.999999999985</v>
      </c>
    </row>
    <row r="367" spans="1:13" x14ac:dyDescent="0.25">
      <c r="A367" s="21" t="s">
        <v>353</v>
      </c>
      <c r="B367" s="11" t="s">
        <v>7</v>
      </c>
      <c r="C367" s="19" t="s">
        <v>354</v>
      </c>
      <c r="D367" s="19" t="s">
        <v>355</v>
      </c>
      <c r="E367" s="13" t="s">
        <v>290</v>
      </c>
      <c r="F367" s="13" t="s">
        <v>37</v>
      </c>
      <c r="G367" s="14" t="s">
        <v>356</v>
      </c>
      <c r="H367" s="22">
        <v>974.4</v>
      </c>
      <c r="I367" s="25">
        <v>2548.15</v>
      </c>
      <c r="J367" s="24">
        <f t="shared" si="60"/>
        <v>1573.75</v>
      </c>
      <c r="L367" s="15">
        <f t="shared" si="61"/>
        <v>1820.1071428571427</v>
      </c>
      <c r="M367" s="15">
        <f t="shared" si="62"/>
        <v>182010.71428571426</v>
      </c>
    </row>
    <row r="368" spans="1:13" x14ac:dyDescent="0.25">
      <c r="A368" s="21" t="s">
        <v>423</v>
      </c>
      <c r="B368" s="11" t="s">
        <v>7</v>
      </c>
      <c r="C368" s="19" t="s">
        <v>389</v>
      </c>
      <c r="D368" s="19" t="s">
        <v>390</v>
      </c>
      <c r="E368" s="13" t="s">
        <v>332</v>
      </c>
      <c r="F368" s="13" t="s">
        <v>37</v>
      </c>
      <c r="G368" s="14" t="s">
        <v>391</v>
      </c>
      <c r="H368" s="22">
        <v>659.3</v>
      </c>
      <c r="I368" s="25">
        <v>659.3</v>
      </c>
      <c r="J368" s="23">
        <f t="shared" ref="J368" si="63">I368-H368</f>
        <v>0</v>
      </c>
      <c r="L368" s="15">
        <f t="shared" si="61"/>
        <v>470.92857142857139</v>
      </c>
      <c r="M368" s="15">
        <f t="shared" si="62"/>
        <v>47092.857142857138</v>
      </c>
    </row>
  </sheetData>
  <autoFilter ref="A7:M345" xr:uid="{CF47D123-1EAC-4F16-9A7C-9FAA3AE8303F}"/>
  <mergeCells count="187">
    <mergeCell ref="L7:L8"/>
    <mergeCell ref="A30:A31"/>
    <mergeCell ref="C30:C31"/>
    <mergeCell ref="D30:D31"/>
    <mergeCell ref="E30:E31"/>
    <mergeCell ref="F30:F31"/>
    <mergeCell ref="G30:G31"/>
    <mergeCell ref="H30:H31"/>
    <mergeCell ref="G7:G8"/>
    <mergeCell ref="H7:H8"/>
    <mergeCell ref="I7:I8"/>
    <mergeCell ref="J7:J8"/>
    <mergeCell ref="A7:A8"/>
    <mergeCell ref="C7:C8"/>
    <mergeCell ref="D7:D8"/>
    <mergeCell ref="E7:E8"/>
    <mergeCell ref="F7:F8"/>
    <mergeCell ref="I30:I31"/>
    <mergeCell ref="J30:J31"/>
    <mergeCell ref="I68:I69"/>
    <mergeCell ref="J68:J69"/>
    <mergeCell ref="L68:L69"/>
    <mergeCell ref="L46:L47"/>
    <mergeCell ref="I46:I47"/>
    <mergeCell ref="J46:J47"/>
    <mergeCell ref="L30:L31"/>
    <mergeCell ref="A68:A69"/>
    <mergeCell ref="C68:C69"/>
    <mergeCell ref="D68:D69"/>
    <mergeCell ref="E68:E69"/>
    <mergeCell ref="F68:F69"/>
    <mergeCell ref="G68:G69"/>
    <mergeCell ref="H68:H69"/>
    <mergeCell ref="G46:G47"/>
    <mergeCell ref="H46:H47"/>
    <mergeCell ref="A46:A47"/>
    <mergeCell ref="C46:C47"/>
    <mergeCell ref="D46:D47"/>
    <mergeCell ref="E46:E47"/>
    <mergeCell ref="F46:F47"/>
    <mergeCell ref="L113:L114"/>
    <mergeCell ref="A118:A119"/>
    <mergeCell ref="C118:C119"/>
    <mergeCell ref="D118:D119"/>
    <mergeCell ref="E118:E119"/>
    <mergeCell ref="F118:F119"/>
    <mergeCell ref="G118:G119"/>
    <mergeCell ref="H118:H119"/>
    <mergeCell ref="G113:G114"/>
    <mergeCell ref="H113:H114"/>
    <mergeCell ref="I113:I114"/>
    <mergeCell ref="J113:J114"/>
    <mergeCell ref="A113:A114"/>
    <mergeCell ref="C113:C114"/>
    <mergeCell ref="D113:D114"/>
    <mergeCell ref="E113:E114"/>
    <mergeCell ref="F113:F114"/>
    <mergeCell ref="I118:I119"/>
    <mergeCell ref="J118:J119"/>
    <mergeCell ref="I225:I226"/>
    <mergeCell ref="J225:J226"/>
    <mergeCell ref="L225:L226"/>
    <mergeCell ref="L141:L142"/>
    <mergeCell ref="I141:I142"/>
    <mergeCell ref="J141:J142"/>
    <mergeCell ref="L118:L119"/>
    <mergeCell ref="A225:A226"/>
    <mergeCell ref="C225:C226"/>
    <mergeCell ref="D225:D226"/>
    <mergeCell ref="E225:E226"/>
    <mergeCell ref="F225:F226"/>
    <mergeCell ref="G225:G226"/>
    <mergeCell ref="H225:H226"/>
    <mergeCell ref="G141:G142"/>
    <mergeCell ref="H141:H142"/>
    <mergeCell ref="A141:A142"/>
    <mergeCell ref="C141:C142"/>
    <mergeCell ref="D141:D142"/>
    <mergeCell ref="E141:E142"/>
    <mergeCell ref="F141:F142"/>
    <mergeCell ref="L246:L247"/>
    <mergeCell ref="A252:A253"/>
    <mergeCell ref="C252:C253"/>
    <mergeCell ref="D252:D253"/>
    <mergeCell ref="E252:E253"/>
    <mergeCell ref="F252:F253"/>
    <mergeCell ref="G252:G253"/>
    <mergeCell ref="H252:H253"/>
    <mergeCell ref="G246:G247"/>
    <mergeCell ref="H246:H247"/>
    <mergeCell ref="I246:I247"/>
    <mergeCell ref="J246:J247"/>
    <mergeCell ref="A246:A247"/>
    <mergeCell ref="C246:C247"/>
    <mergeCell ref="D246:D247"/>
    <mergeCell ref="E246:E247"/>
    <mergeCell ref="F246:F247"/>
    <mergeCell ref="I252:I253"/>
    <mergeCell ref="J252:J253"/>
    <mergeCell ref="L280:L281"/>
    <mergeCell ref="L267:L268"/>
    <mergeCell ref="I267:I268"/>
    <mergeCell ref="J267:J268"/>
    <mergeCell ref="L252:L253"/>
    <mergeCell ref="A280:A281"/>
    <mergeCell ref="C280:C281"/>
    <mergeCell ref="D280:D281"/>
    <mergeCell ref="E280:E281"/>
    <mergeCell ref="F280:F281"/>
    <mergeCell ref="G280:G281"/>
    <mergeCell ref="H280:H281"/>
    <mergeCell ref="G267:G268"/>
    <mergeCell ref="H267:H268"/>
    <mergeCell ref="A267:A268"/>
    <mergeCell ref="C267:C268"/>
    <mergeCell ref="D267:D268"/>
    <mergeCell ref="E267:E268"/>
    <mergeCell ref="F267:F268"/>
    <mergeCell ref="J295:J296"/>
    <mergeCell ref="A295:A296"/>
    <mergeCell ref="C295:C296"/>
    <mergeCell ref="D295:D296"/>
    <mergeCell ref="E295:E296"/>
    <mergeCell ref="F295:F296"/>
    <mergeCell ref="I302:I303"/>
    <mergeCell ref="J302:J303"/>
    <mergeCell ref="I280:I281"/>
    <mergeCell ref="J280:J281"/>
    <mergeCell ref="I348:I349"/>
    <mergeCell ref="J348:J349"/>
    <mergeCell ref="L348:L349"/>
    <mergeCell ref="L302:L303"/>
    <mergeCell ref="A348:A349"/>
    <mergeCell ref="C348:C349"/>
    <mergeCell ref="D348:D349"/>
    <mergeCell ref="E348:E349"/>
    <mergeCell ref="F348:F349"/>
    <mergeCell ref="G348:G349"/>
    <mergeCell ref="H348:H349"/>
    <mergeCell ref="J323:J324"/>
    <mergeCell ref="L323:L324"/>
    <mergeCell ref="A323:A324"/>
    <mergeCell ref="C323:C324"/>
    <mergeCell ref="D323:D324"/>
    <mergeCell ref="E323:E324"/>
    <mergeCell ref="F323:F324"/>
    <mergeCell ref="G323:G324"/>
    <mergeCell ref="H323:H324"/>
    <mergeCell ref="I323:I324"/>
    <mergeCell ref="L318:L319"/>
    <mergeCell ref="G318:G319"/>
    <mergeCell ref="H318:H319"/>
    <mergeCell ref="I318:I319"/>
    <mergeCell ref="J318:J319"/>
    <mergeCell ref="A318:A319"/>
    <mergeCell ref="C318:C319"/>
    <mergeCell ref="D318:D319"/>
    <mergeCell ref="E318:E319"/>
    <mergeCell ref="F318:F319"/>
    <mergeCell ref="M323:M324"/>
    <mergeCell ref="M252:M253"/>
    <mergeCell ref="M267:M268"/>
    <mergeCell ref="M280:M281"/>
    <mergeCell ref="M295:M296"/>
    <mergeCell ref="M302:M303"/>
    <mergeCell ref="L295:L296"/>
    <mergeCell ref="A302:A303"/>
    <mergeCell ref="C302:C303"/>
    <mergeCell ref="D302:D303"/>
    <mergeCell ref="E302:E303"/>
    <mergeCell ref="F302:F303"/>
    <mergeCell ref="G302:G303"/>
    <mergeCell ref="H302:H303"/>
    <mergeCell ref="G295:G296"/>
    <mergeCell ref="H295:H296"/>
    <mergeCell ref="I295:I296"/>
    <mergeCell ref="M348:M349"/>
    <mergeCell ref="M318:M319"/>
    <mergeCell ref="M7:M8"/>
    <mergeCell ref="M30:M31"/>
    <mergeCell ref="M46:M47"/>
    <mergeCell ref="M68:M69"/>
    <mergeCell ref="M113:M114"/>
    <mergeCell ref="M118:M119"/>
    <mergeCell ref="M141:M142"/>
    <mergeCell ref="M225:M226"/>
    <mergeCell ref="M246:M247"/>
  </mergeCells>
  <phoneticPr fontId="1" type="noConversion"/>
  <printOptions horizontalCentered="1"/>
  <pageMargins left="0" right="0" top="0" bottom="0" header="0.31496062992125984" footer="0"/>
  <pageSetup paperSize="8" scale="97" fitToHeight="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8C0B-9C16-4F1A-8846-F55B4901B65F}">
  <dimension ref="A2:K129"/>
  <sheetViews>
    <sheetView topLeftCell="A63" workbookViewId="0">
      <selection activeCell="L77" sqref="L77"/>
    </sheetView>
  </sheetViews>
  <sheetFormatPr defaultRowHeight="13.2" x14ac:dyDescent="0.25"/>
  <cols>
    <col min="1" max="1" width="7.21875" style="1" customWidth="1"/>
    <col min="2" max="2" width="3.21875" style="2" bestFit="1" customWidth="1"/>
    <col min="3" max="3" width="31.77734375" style="3" customWidth="1"/>
    <col min="4" max="4" width="42.21875" style="3" customWidth="1"/>
    <col min="5" max="5" width="13.5546875" style="4" customWidth="1"/>
    <col min="6" max="6" width="5.44140625" style="4" customWidth="1"/>
    <col min="7" max="7" width="10.44140625" style="5" customWidth="1"/>
    <col min="8" max="9" width="10.77734375" style="6" customWidth="1"/>
    <col min="10" max="10" width="8.21875" style="7" customWidth="1"/>
  </cols>
  <sheetData>
    <row r="2" spans="1:11" ht="17.399999999999999" x14ac:dyDescent="0.3">
      <c r="C2" s="27" t="s">
        <v>487</v>
      </c>
    </row>
    <row r="4" spans="1:11" x14ac:dyDescent="0.25">
      <c r="A4" s="123" t="s">
        <v>569</v>
      </c>
      <c r="B4" s="9"/>
      <c r="C4" s="125" t="s">
        <v>0</v>
      </c>
      <c r="D4" s="125" t="s">
        <v>1</v>
      </c>
      <c r="E4" s="125" t="s">
        <v>42</v>
      </c>
      <c r="F4" s="125" t="s">
        <v>3</v>
      </c>
      <c r="G4" s="127" t="s">
        <v>4</v>
      </c>
      <c r="H4" s="128" t="s">
        <v>456</v>
      </c>
      <c r="I4" s="130" t="s">
        <v>457</v>
      </c>
      <c r="J4" s="128" t="s">
        <v>5</v>
      </c>
    </row>
    <row r="5" spans="1:11" ht="13.8" thickBot="1" x14ac:dyDescent="0.3">
      <c r="A5" s="124"/>
      <c r="B5" s="10"/>
      <c r="C5" s="126"/>
      <c r="D5" s="126"/>
      <c r="E5" s="126"/>
      <c r="F5" s="126"/>
      <c r="G5" s="126"/>
      <c r="H5" s="129"/>
      <c r="I5" s="131"/>
      <c r="J5" s="132"/>
    </row>
    <row r="6" spans="1:11" s="3" customFormat="1" ht="13.8" thickTop="1" x14ac:dyDescent="0.25">
      <c r="A6" s="21" t="s">
        <v>115</v>
      </c>
      <c r="B6" s="11" t="s">
        <v>86</v>
      </c>
      <c r="C6" s="19" t="s">
        <v>748</v>
      </c>
      <c r="D6" s="19" t="s">
        <v>117</v>
      </c>
      <c r="E6" s="13" t="s">
        <v>118</v>
      </c>
      <c r="F6" s="13" t="s">
        <v>83</v>
      </c>
      <c r="G6" s="14">
        <v>148147</v>
      </c>
      <c r="H6" s="22">
        <v>436.8</v>
      </c>
      <c r="I6" s="25">
        <v>436.8</v>
      </c>
      <c r="J6" s="23">
        <v>0</v>
      </c>
      <c r="K6"/>
    </row>
    <row r="7" spans="1:11" s="3" customFormat="1" x14ac:dyDescent="0.25">
      <c r="A7" s="21" t="s">
        <v>119</v>
      </c>
      <c r="B7" s="11" t="s">
        <v>86</v>
      </c>
      <c r="C7" s="19" t="s">
        <v>748</v>
      </c>
      <c r="D7" s="19" t="s">
        <v>117</v>
      </c>
      <c r="E7" s="13" t="s">
        <v>56</v>
      </c>
      <c r="F7" s="13" t="s">
        <v>83</v>
      </c>
      <c r="G7" s="14">
        <v>148148</v>
      </c>
      <c r="H7" s="22">
        <v>876.4</v>
      </c>
      <c r="I7" s="25">
        <v>876.4</v>
      </c>
      <c r="J7" s="24">
        <v>0</v>
      </c>
      <c r="K7"/>
    </row>
    <row r="8" spans="1:11" s="3" customFormat="1" x14ac:dyDescent="0.25">
      <c r="A8" s="21" t="s">
        <v>411</v>
      </c>
      <c r="B8" s="11" t="s">
        <v>86</v>
      </c>
      <c r="C8" s="19" t="s">
        <v>748</v>
      </c>
      <c r="D8" s="19" t="s">
        <v>117</v>
      </c>
      <c r="E8" s="13" t="s">
        <v>374</v>
      </c>
      <c r="F8" s="13" t="s">
        <v>83</v>
      </c>
      <c r="G8" s="14">
        <v>148149</v>
      </c>
      <c r="H8" s="22">
        <v>1764</v>
      </c>
      <c r="I8" s="25">
        <v>1764</v>
      </c>
      <c r="J8" s="24">
        <v>0</v>
      </c>
      <c r="K8"/>
    </row>
    <row r="9" spans="1:11" s="3" customFormat="1" x14ac:dyDescent="0.25">
      <c r="A9" s="21" t="s">
        <v>120</v>
      </c>
      <c r="B9" s="11" t="s">
        <v>86</v>
      </c>
      <c r="C9" s="19" t="s">
        <v>748</v>
      </c>
      <c r="D9" s="19" t="s">
        <v>121</v>
      </c>
      <c r="E9" s="13" t="s">
        <v>122</v>
      </c>
      <c r="F9" s="13" t="s">
        <v>12</v>
      </c>
      <c r="G9" s="14">
        <v>148150</v>
      </c>
      <c r="H9" s="22">
        <v>524.16</v>
      </c>
      <c r="I9" s="25">
        <v>701.4</v>
      </c>
      <c r="J9" s="24">
        <v>177.24</v>
      </c>
      <c r="K9"/>
    </row>
    <row r="10" spans="1:11" s="3" customFormat="1" x14ac:dyDescent="0.25">
      <c r="A10" s="21" t="s">
        <v>123</v>
      </c>
      <c r="B10" s="11" t="s">
        <v>86</v>
      </c>
      <c r="C10" s="19" t="s">
        <v>749</v>
      </c>
      <c r="D10" s="19" t="s">
        <v>124</v>
      </c>
      <c r="E10" s="13" t="s">
        <v>46</v>
      </c>
      <c r="F10" s="13" t="s">
        <v>83</v>
      </c>
      <c r="G10" s="14">
        <v>149265</v>
      </c>
      <c r="H10" s="22">
        <v>607.6</v>
      </c>
      <c r="I10" s="25">
        <v>607.6</v>
      </c>
      <c r="J10" s="24">
        <v>0</v>
      </c>
      <c r="K10"/>
    </row>
    <row r="11" spans="1:11" s="3" customFormat="1" x14ac:dyDescent="0.25">
      <c r="A11" s="21" t="s">
        <v>125</v>
      </c>
      <c r="B11" s="11" t="s">
        <v>86</v>
      </c>
      <c r="C11" s="19" t="s">
        <v>749</v>
      </c>
      <c r="D11" s="19" t="s">
        <v>124</v>
      </c>
      <c r="E11" s="13" t="s">
        <v>56</v>
      </c>
      <c r="F11" s="13" t="s">
        <v>83</v>
      </c>
      <c r="G11" s="14">
        <v>149266</v>
      </c>
      <c r="H11" s="22">
        <v>1582</v>
      </c>
      <c r="I11" s="25">
        <v>1582</v>
      </c>
      <c r="J11" s="24">
        <v>0</v>
      </c>
      <c r="K11"/>
    </row>
    <row r="12" spans="1:11" s="3" customFormat="1" x14ac:dyDescent="0.25">
      <c r="A12" s="21" t="s">
        <v>412</v>
      </c>
      <c r="B12" s="11" t="s">
        <v>86</v>
      </c>
      <c r="C12" s="19" t="s">
        <v>749</v>
      </c>
      <c r="D12" s="19" t="s">
        <v>124</v>
      </c>
      <c r="E12" s="13" t="s">
        <v>374</v>
      </c>
      <c r="F12" s="13" t="s">
        <v>12</v>
      </c>
      <c r="G12" s="14">
        <v>149267</v>
      </c>
      <c r="H12" s="22">
        <v>967.4</v>
      </c>
      <c r="I12" s="25">
        <v>967.4</v>
      </c>
      <c r="J12" s="24">
        <v>0</v>
      </c>
      <c r="K12"/>
    </row>
    <row r="13" spans="1:11" s="3" customFormat="1" x14ac:dyDescent="0.25">
      <c r="A13" s="21" t="s">
        <v>126</v>
      </c>
      <c r="B13" s="11" t="s">
        <v>86</v>
      </c>
      <c r="C13" s="19" t="s">
        <v>749</v>
      </c>
      <c r="D13" s="19" t="s">
        <v>127</v>
      </c>
      <c r="E13" s="13" t="s">
        <v>122</v>
      </c>
      <c r="F13" s="13" t="s">
        <v>12</v>
      </c>
      <c r="G13" s="14">
        <v>149268</v>
      </c>
      <c r="H13" s="22">
        <v>729.12</v>
      </c>
      <c r="I13" s="25">
        <v>922.6</v>
      </c>
      <c r="J13" s="24">
        <v>193.48</v>
      </c>
      <c r="K13"/>
    </row>
    <row r="14" spans="1:11" x14ac:dyDescent="0.25">
      <c r="A14" s="21" t="s">
        <v>128</v>
      </c>
      <c r="B14" s="11" t="s">
        <v>86</v>
      </c>
      <c r="C14" s="19" t="s">
        <v>798</v>
      </c>
      <c r="D14" s="19" t="s">
        <v>129</v>
      </c>
      <c r="E14" s="13" t="s">
        <v>130</v>
      </c>
      <c r="F14" s="13" t="s">
        <v>83</v>
      </c>
      <c r="G14" s="14">
        <v>162460</v>
      </c>
      <c r="H14" s="22">
        <v>168</v>
      </c>
      <c r="I14" s="25">
        <v>168</v>
      </c>
      <c r="J14" s="24">
        <v>0</v>
      </c>
      <c r="K14" s="40"/>
    </row>
    <row r="15" spans="1:11" x14ac:dyDescent="0.25">
      <c r="A15" s="21" t="s">
        <v>766</v>
      </c>
      <c r="B15" s="11" t="s">
        <v>86</v>
      </c>
      <c r="C15" s="19" t="s">
        <v>798</v>
      </c>
      <c r="D15" s="19" t="s">
        <v>129</v>
      </c>
      <c r="E15" s="13" t="s">
        <v>130</v>
      </c>
      <c r="F15" s="13" t="s">
        <v>83</v>
      </c>
      <c r="G15" s="14">
        <v>162461</v>
      </c>
      <c r="H15" s="22">
        <v>1372</v>
      </c>
      <c r="I15" s="25">
        <v>1372</v>
      </c>
      <c r="J15" s="24">
        <v>0</v>
      </c>
      <c r="K15" s="40"/>
    </row>
    <row r="16" spans="1:11" x14ac:dyDescent="0.25">
      <c r="A16" s="21" t="s">
        <v>131</v>
      </c>
      <c r="B16" s="11" t="s">
        <v>86</v>
      </c>
      <c r="C16" s="19" t="s">
        <v>798</v>
      </c>
      <c r="D16" s="19" t="s">
        <v>129</v>
      </c>
      <c r="E16" s="13" t="s">
        <v>111</v>
      </c>
      <c r="F16" s="13" t="s">
        <v>83</v>
      </c>
      <c r="G16" s="14">
        <v>162462</v>
      </c>
      <c r="H16" s="22">
        <v>372.4</v>
      </c>
      <c r="I16" s="25">
        <v>372.4</v>
      </c>
      <c r="J16" s="24">
        <v>0</v>
      </c>
      <c r="K16" s="40"/>
    </row>
    <row r="17" spans="1:11" x14ac:dyDescent="0.25">
      <c r="A17" s="21" t="s">
        <v>132</v>
      </c>
      <c r="B17" s="11" t="s">
        <v>86</v>
      </c>
      <c r="C17" s="19" t="s">
        <v>798</v>
      </c>
      <c r="D17" s="19" t="s">
        <v>134</v>
      </c>
      <c r="E17" s="13" t="s">
        <v>111</v>
      </c>
      <c r="F17" s="13" t="s">
        <v>15</v>
      </c>
      <c r="G17" s="14">
        <v>162463</v>
      </c>
      <c r="H17" s="22">
        <v>1407</v>
      </c>
      <c r="I17" s="25">
        <v>1407</v>
      </c>
      <c r="J17" s="24">
        <v>0</v>
      </c>
    </row>
    <row r="18" spans="1:11" x14ac:dyDescent="0.25">
      <c r="A18" s="21" t="s">
        <v>413</v>
      </c>
      <c r="B18" s="11" t="s">
        <v>86</v>
      </c>
      <c r="C18" s="19" t="s">
        <v>798</v>
      </c>
      <c r="D18" s="19" t="s">
        <v>134</v>
      </c>
      <c r="E18" s="13" t="s">
        <v>384</v>
      </c>
      <c r="F18" s="13" t="s">
        <v>83</v>
      </c>
      <c r="G18" s="14">
        <v>162464</v>
      </c>
      <c r="H18" s="22">
        <v>611.79999999999995</v>
      </c>
      <c r="I18" s="25">
        <v>611.79999999999995</v>
      </c>
      <c r="J18" s="24">
        <v>0</v>
      </c>
      <c r="K18" s="40"/>
    </row>
    <row r="19" spans="1:11" x14ac:dyDescent="0.25">
      <c r="A19" s="21" t="s">
        <v>530</v>
      </c>
      <c r="B19" s="11" t="s">
        <v>86</v>
      </c>
      <c r="C19" s="19" t="s">
        <v>798</v>
      </c>
      <c r="D19" s="19" t="s">
        <v>134</v>
      </c>
      <c r="E19" s="13" t="s">
        <v>385</v>
      </c>
      <c r="F19" s="13" t="s">
        <v>83</v>
      </c>
      <c r="G19" s="14">
        <v>162465</v>
      </c>
      <c r="H19" s="22">
        <v>817.6</v>
      </c>
      <c r="I19" s="25">
        <v>862.4</v>
      </c>
      <c r="J19" s="24">
        <v>44.8</v>
      </c>
      <c r="K19" s="40"/>
    </row>
    <row r="20" spans="1:11" x14ac:dyDescent="0.25">
      <c r="A20" s="21" t="s">
        <v>531</v>
      </c>
      <c r="B20" s="11" t="s">
        <v>86</v>
      </c>
      <c r="C20" s="19" t="s">
        <v>798</v>
      </c>
      <c r="D20" s="19" t="s">
        <v>134</v>
      </c>
      <c r="E20" s="13" t="s">
        <v>376</v>
      </c>
      <c r="F20" s="13" t="s">
        <v>83</v>
      </c>
      <c r="G20" s="14">
        <v>162466</v>
      </c>
      <c r="H20" s="22">
        <v>1139.5999999999999</v>
      </c>
      <c r="I20" s="25">
        <v>1139.5999999999999</v>
      </c>
      <c r="J20" s="24">
        <v>0</v>
      </c>
      <c r="K20" s="40"/>
    </row>
    <row r="21" spans="1:11" x14ac:dyDescent="0.25">
      <c r="A21" s="21" t="s">
        <v>133</v>
      </c>
      <c r="B21" s="11" t="s">
        <v>86</v>
      </c>
      <c r="C21" s="19" t="s">
        <v>580</v>
      </c>
      <c r="D21" s="19" t="s">
        <v>134</v>
      </c>
      <c r="E21" s="13" t="s">
        <v>461</v>
      </c>
      <c r="F21" s="13" t="s">
        <v>135</v>
      </c>
      <c r="G21" s="14" t="s">
        <v>136</v>
      </c>
      <c r="H21" s="22">
        <v>208.6</v>
      </c>
      <c r="I21" s="25">
        <v>208.6</v>
      </c>
      <c r="J21" s="24">
        <v>0</v>
      </c>
    </row>
    <row r="22" spans="1:11" x14ac:dyDescent="0.25">
      <c r="A22" s="21" t="s">
        <v>532</v>
      </c>
      <c r="B22" s="11" t="s">
        <v>86</v>
      </c>
      <c r="C22" s="19" t="s">
        <v>580</v>
      </c>
      <c r="D22" s="19" t="s">
        <v>134</v>
      </c>
      <c r="E22" s="13" t="s">
        <v>38</v>
      </c>
      <c r="F22" s="13" t="s">
        <v>37</v>
      </c>
      <c r="G22" s="14">
        <v>20468</v>
      </c>
      <c r="H22" s="22">
        <v>1224.3</v>
      </c>
      <c r="I22" s="25">
        <v>1224.3</v>
      </c>
      <c r="J22" s="24">
        <v>0</v>
      </c>
      <c r="K22" s="40"/>
    </row>
    <row r="23" spans="1:11" x14ac:dyDescent="0.25">
      <c r="A23" s="21" t="s">
        <v>533</v>
      </c>
      <c r="B23" s="11" t="s">
        <v>86</v>
      </c>
      <c r="C23" s="19" t="s">
        <v>580</v>
      </c>
      <c r="D23" s="19" t="s">
        <v>134</v>
      </c>
      <c r="E23" s="13" t="s">
        <v>39</v>
      </c>
      <c r="F23" s="13" t="s">
        <v>37</v>
      </c>
      <c r="G23" s="14">
        <v>20469</v>
      </c>
      <c r="H23" s="22">
        <v>1668.94</v>
      </c>
      <c r="I23" s="25">
        <v>1668.94</v>
      </c>
      <c r="J23" s="24">
        <v>0</v>
      </c>
      <c r="K23" s="40"/>
    </row>
    <row r="24" spans="1:11" x14ac:dyDescent="0.25">
      <c r="A24" s="21" t="s">
        <v>523</v>
      </c>
      <c r="B24" s="11" t="s">
        <v>86</v>
      </c>
      <c r="C24" s="72" t="s">
        <v>750</v>
      </c>
      <c r="D24" s="19" t="s">
        <v>137</v>
      </c>
      <c r="E24" s="13" t="s">
        <v>138</v>
      </c>
      <c r="F24" s="13" t="s">
        <v>12</v>
      </c>
      <c r="G24" s="14">
        <v>33224</v>
      </c>
      <c r="H24" s="22">
        <v>776.71</v>
      </c>
      <c r="I24" s="25">
        <v>921.2</v>
      </c>
      <c r="J24" s="24">
        <v>144.49</v>
      </c>
      <c r="K24" s="40"/>
    </row>
    <row r="25" spans="1:11" x14ac:dyDescent="0.25">
      <c r="A25" s="21" t="s">
        <v>524</v>
      </c>
      <c r="B25" s="11" t="s">
        <v>86</v>
      </c>
      <c r="C25" s="72" t="s">
        <v>751</v>
      </c>
      <c r="D25" s="19" t="s">
        <v>139</v>
      </c>
      <c r="E25" s="13" t="s">
        <v>56</v>
      </c>
      <c r="F25" s="13" t="s">
        <v>12</v>
      </c>
      <c r="G25" s="14">
        <v>34321</v>
      </c>
      <c r="H25" s="22">
        <v>921.2</v>
      </c>
      <c r="I25" s="25">
        <v>921.2</v>
      </c>
      <c r="J25" s="24">
        <v>0</v>
      </c>
      <c r="K25" s="40"/>
    </row>
    <row r="26" spans="1:11" x14ac:dyDescent="0.25">
      <c r="A26" s="21" t="s">
        <v>140</v>
      </c>
      <c r="B26" s="11" t="s">
        <v>86</v>
      </c>
      <c r="C26" s="19" t="s">
        <v>581</v>
      </c>
      <c r="D26" s="19" t="s">
        <v>141</v>
      </c>
      <c r="E26" s="13" t="s">
        <v>142</v>
      </c>
      <c r="F26" s="13" t="s">
        <v>12</v>
      </c>
      <c r="G26" s="14" t="s">
        <v>143</v>
      </c>
      <c r="H26" s="22">
        <v>505.4</v>
      </c>
      <c r="I26" s="25">
        <v>505.4</v>
      </c>
      <c r="J26" s="23">
        <v>0</v>
      </c>
    </row>
    <row r="27" spans="1:11" x14ac:dyDescent="0.25">
      <c r="A27" s="21" t="s">
        <v>144</v>
      </c>
      <c r="B27" s="11" t="s">
        <v>86</v>
      </c>
      <c r="C27" s="19" t="s">
        <v>581</v>
      </c>
      <c r="D27" s="19" t="s">
        <v>141</v>
      </c>
      <c r="E27" s="13" t="s">
        <v>56</v>
      </c>
      <c r="F27" s="13" t="s">
        <v>12</v>
      </c>
      <c r="G27" s="14" t="s">
        <v>145</v>
      </c>
      <c r="H27" s="22">
        <v>1171.0999999999999</v>
      </c>
      <c r="I27" s="25">
        <v>1171.0999999999999</v>
      </c>
      <c r="J27" s="24">
        <v>0</v>
      </c>
    </row>
    <row r="28" spans="1:11" x14ac:dyDescent="0.25">
      <c r="A28" s="21" t="s">
        <v>529</v>
      </c>
      <c r="B28" s="11" t="s">
        <v>86</v>
      </c>
      <c r="C28" s="19" t="s">
        <v>581</v>
      </c>
      <c r="D28" s="19" t="s">
        <v>141</v>
      </c>
      <c r="E28" s="13" t="s">
        <v>378</v>
      </c>
      <c r="F28" s="13" t="s">
        <v>504</v>
      </c>
      <c r="G28" s="14">
        <v>33632</v>
      </c>
      <c r="H28" s="22">
        <v>1971.9</v>
      </c>
      <c r="I28" s="25">
        <v>1971.9</v>
      </c>
      <c r="J28" s="24">
        <v>0</v>
      </c>
    </row>
    <row r="29" spans="1:11" x14ac:dyDescent="0.25">
      <c r="A29" s="21" t="s">
        <v>787</v>
      </c>
      <c r="B29" s="11" t="s">
        <v>86</v>
      </c>
      <c r="C29" s="19" t="s">
        <v>752</v>
      </c>
      <c r="D29" s="19" t="s">
        <v>146</v>
      </c>
      <c r="E29" s="13" t="s">
        <v>46</v>
      </c>
      <c r="F29" s="13" t="s">
        <v>83</v>
      </c>
      <c r="G29" s="14">
        <v>108860</v>
      </c>
      <c r="H29" s="22">
        <v>364</v>
      </c>
      <c r="I29" s="25">
        <v>364</v>
      </c>
      <c r="J29" s="24">
        <v>0</v>
      </c>
    </row>
    <row r="30" spans="1:11" x14ac:dyDescent="0.25">
      <c r="A30" s="21" t="s">
        <v>788</v>
      </c>
      <c r="B30" s="11" t="s">
        <v>86</v>
      </c>
      <c r="C30" s="19" t="s">
        <v>752</v>
      </c>
      <c r="D30" s="19" t="s">
        <v>146</v>
      </c>
      <c r="E30" s="13" t="s">
        <v>147</v>
      </c>
      <c r="F30" s="13" t="s">
        <v>83</v>
      </c>
      <c r="G30" s="14">
        <v>108861</v>
      </c>
      <c r="H30" s="22">
        <v>728</v>
      </c>
      <c r="I30" s="25">
        <v>728</v>
      </c>
      <c r="J30" s="24">
        <v>0</v>
      </c>
    </row>
    <row r="31" spans="1:11" x14ac:dyDescent="0.25">
      <c r="A31" s="21" t="s">
        <v>789</v>
      </c>
      <c r="B31" s="11" t="s">
        <v>86</v>
      </c>
      <c r="C31" s="19" t="s">
        <v>752</v>
      </c>
      <c r="D31" s="19" t="s">
        <v>146</v>
      </c>
      <c r="E31" s="13" t="s">
        <v>148</v>
      </c>
      <c r="F31" s="13" t="s">
        <v>83</v>
      </c>
      <c r="G31" s="14">
        <v>108862</v>
      </c>
      <c r="H31" s="22">
        <v>1187.2</v>
      </c>
      <c r="I31" s="25">
        <v>1187.2</v>
      </c>
      <c r="J31" s="24">
        <v>0</v>
      </c>
    </row>
    <row r="32" spans="1:11" x14ac:dyDescent="0.25">
      <c r="A32" s="21" t="s">
        <v>790</v>
      </c>
      <c r="B32" s="11" t="s">
        <v>86</v>
      </c>
      <c r="C32" s="19" t="s">
        <v>752</v>
      </c>
      <c r="D32" s="19" t="s">
        <v>146</v>
      </c>
      <c r="E32" s="13" t="s">
        <v>56</v>
      </c>
      <c r="F32" s="13" t="s">
        <v>83</v>
      </c>
      <c r="G32" s="14">
        <v>108863</v>
      </c>
      <c r="H32" s="22">
        <v>1223.5999999999999</v>
      </c>
      <c r="I32" s="25">
        <v>1223.5999999999999</v>
      </c>
      <c r="J32" s="24">
        <v>0</v>
      </c>
    </row>
    <row r="33" spans="1:10" x14ac:dyDescent="0.25">
      <c r="A33" s="21" t="s">
        <v>791</v>
      </c>
      <c r="B33" s="11" t="s">
        <v>86</v>
      </c>
      <c r="C33" s="19" t="s">
        <v>752</v>
      </c>
      <c r="D33" s="19" t="s">
        <v>146</v>
      </c>
      <c r="E33" s="13" t="s">
        <v>380</v>
      </c>
      <c r="F33" s="13" t="s">
        <v>12</v>
      </c>
      <c r="G33" s="14">
        <v>108864</v>
      </c>
      <c r="H33" s="22">
        <v>1160.5999999999999</v>
      </c>
      <c r="I33" s="25">
        <v>1160.5999999999999</v>
      </c>
      <c r="J33" s="23">
        <v>0</v>
      </c>
    </row>
    <row r="34" spans="1:10" x14ac:dyDescent="0.25">
      <c r="A34" s="21" t="s">
        <v>792</v>
      </c>
      <c r="B34" s="11" t="s">
        <v>86</v>
      </c>
      <c r="C34" s="19" t="s">
        <v>752</v>
      </c>
      <c r="D34" s="19" t="s">
        <v>146</v>
      </c>
      <c r="E34" s="13" t="s">
        <v>378</v>
      </c>
      <c r="F34" s="13" t="s">
        <v>12</v>
      </c>
      <c r="G34" s="14">
        <v>108865</v>
      </c>
      <c r="H34" s="22">
        <v>1783.6</v>
      </c>
      <c r="I34" s="25">
        <v>1783.6</v>
      </c>
      <c r="J34" s="24">
        <v>0</v>
      </c>
    </row>
    <row r="35" spans="1:10" x14ac:dyDescent="0.25">
      <c r="A35" s="21" t="s">
        <v>793</v>
      </c>
      <c r="B35" s="11" t="s">
        <v>86</v>
      </c>
      <c r="C35" s="19" t="s">
        <v>752</v>
      </c>
      <c r="D35" s="19" t="s">
        <v>149</v>
      </c>
      <c r="E35" s="13" t="s">
        <v>56</v>
      </c>
      <c r="F35" s="13" t="s">
        <v>83</v>
      </c>
      <c r="G35" s="14">
        <v>108830</v>
      </c>
      <c r="H35" s="22">
        <v>1381.8</v>
      </c>
      <c r="I35" s="25">
        <v>1381.8</v>
      </c>
      <c r="J35" s="24">
        <v>0</v>
      </c>
    </row>
    <row r="36" spans="1:10" x14ac:dyDescent="0.25">
      <c r="A36" s="21" t="s">
        <v>794</v>
      </c>
      <c r="B36" s="11" t="s">
        <v>86</v>
      </c>
      <c r="C36" s="19" t="s">
        <v>752</v>
      </c>
      <c r="D36" s="19" t="s">
        <v>149</v>
      </c>
      <c r="E36" s="13" t="s">
        <v>380</v>
      </c>
      <c r="F36" s="13" t="s">
        <v>12</v>
      </c>
      <c r="G36" s="14">
        <v>108831</v>
      </c>
      <c r="H36" s="22">
        <v>1365</v>
      </c>
      <c r="I36" s="25">
        <v>1365</v>
      </c>
      <c r="J36" s="24">
        <v>0</v>
      </c>
    </row>
    <row r="37" spans="1:10" x14ac:dyDescent="0.25">
      <c r="A37" s="21" t="s">
        <v>795</v>
      </c>
      <c r="B37" s="11" t="s">
        <v>86</v>
      </c>
      <c r="C37" s="19" t="s">
        <v>752</v>
      </c>
      <c r="D37" s="19" t="s">
        <v>149</v>
      </c>
      <c r="E37" s="13" t="s">
        <v>378</v>
      </c>
      <c r="F37" s="13" t="s">
        <v>12</v>
      </c>
      <c r="G37" s="14">
        <v>108832</v>
      </c>
      <c r="H37" s="22">
        <v>2316.3000000000002</v>
      </c>
      <c r="I37" s="25">
        <v>2316.3000000000002</v>
      </c>
      <c r="J37" s="24">
        <v>0</v>
      </c>
    </row>
    <row r="38" spans="1:10" x14ac:dyDescent="0.25">
      <c r="A38" s="21" t="s">
        <v>796</v>
      </c>
      <c r="B38" s="11" t="s">
        <v>86</v>
      </c>
      <c r="C38" s="19" t="s">
        <v>753</v>
      </c>
      <c r="D38" s="19" t="s">
        <v>149</v>
      </c>
      <c r="E38" s="13" t="s">
        <v>150</v>
      </c>
      <c r="F38" s="13" t="s">
        <v>12</v>
      </c>
      <c r="G38" s="14">
        <v>108866</v>
      </c>
      <c r="H38" s="22">
        <v>2200.8000000000002</v>
      </c>
      <c r="I38" s="25">
        <v>2200.8000000000002</v>
      </c>
      <c r="J38" s="24">
        <v>0</v>
      </c>
    </row>
    <row r="39" spans="1:10" x14ac:dyDescent="0.25">
      <c r="A39" s="21" t="s">
        <v>797</v>
      </c>
      <c r="B39" s="11" t="s">
        <v>86</v>
      </c>
      <c r="C39" s="19" t="s">
        <v>754</v>
      </c>
      <c r="D39" s="19" t="s">
        <v>149</v>
      </c>
      <c r="E39" s="13" t="s">
        <v>528</v>
      </c>
      <c r="F39" s="13" t="s">
        <v>12</v>
      </c>
      <c r="G39" s="14">
        <v>108867</v>
      </c>
      <c r="H39" s="22">
        <v>1629.68</v>
      </c>
      <c r="I39" s="25">
        <v>1629.68</v>
      </c>
      <c r="J39" s="24">
        <v>0</v>
      </c>
    </row>
    <row r="40" spans="1:10" x14ac:dyDescent="0.25">
      <c r="A40" s="21" t="s">
        <v>112</v>
      </c>
      <c r="B40" s="11" t="s">
        <v>86</v>
      </c>
      <c r="C40" s="19" t="s">
        <v>755</v>
      </c>
      <c r="D40" s="19" t="s">
        <v>113</v>
      </c>
      <c r="E40" s="13" t="s">
        <v>46</v>
      </c>
      <c r="F40" s="13" t="s">
        <v>83</v>
      </c>
      <c r="G40" s="14">
        <v>23314</v>
      </c>
      <c r="H40" s="22">
        <v>97.3</v>
      </c>
      <c r="I40" s="25">
        <v>97.3</v>
      </c>
      <c r="J40" s="24">
        <v>0</v>
      </c>
    </row>
    <row r="41" spans="1:10" x14ac:dyDescent="0.25">
      <c r="A41" s="21" t="s">
        <v>114</v>
      </c>
      <c r="B41" s="11" t="s">
        <v>86</v>
      </c>
      <c r="C41" s="19" t="s">
        <v>755</v>
      </c>
      <c r="D41" s="19" t="s">
        <v>113</v>
      </c>
      <c r="E41" s="13" t="s">
        <v>56</v>
      </c>
      <c r="F41" s="13" t="s">
        <v>83</v>
      </c>
      <c r="G41" s="14">
        <v>23315</v>
      </c>
      <c r="H41" s="22">
        <v>212.8</v>
      </c>
      <c r="I41" s="25">
        <v>212.8</v>
      </c>
      <c r="J41" s="24">
        <v>0</v>
      </c>
    </row>
    <row r="42" spans="1:10" x14ac:dyDescent="0.25">
      <c r="A42" s="21" t="s">
        <v>410</v>
      </c>
      <c r="B42" s="11" t="s">
        <v>86</v>
      </c>
      <c r="C42" s="19" t="s">
        <v>755</v>
      </c>
      <c r="D42" s="19" t="s">
        <v>113</v>
      </c>
      <c r="E42" s="13" t="s">
        <v>374</v>
      </c>
      <c r="F42" s="13" t="s">
        <v>83</v>
      </c>
      <c r="G42" s="14">
        <v>23316</v>
      </c>
      <c r="H42" s="22">
        <v>383.6</v>
      </c>
      <c r="I42" s="25">
        <v>383.6</v>
      </c>
      <c r="J42" s="24">
        <v>0</v>
      </c>
    </row>
    <row r="43" spans="1:10" x14ac:dyDescent="0.25">
      <c r="A43" s="21" t="s">
        <v>424</v>
      </c>
      <c r="B43" s="11" t="s">
        <v>86</v>
      </c>
      <c r="C43" s="19" t="s">
        <v>755</v>
      </c>
      <c r="D43" s="19" t="s">
        <v>113</v>
      </c>
      <c r="E43" s="13" t="s">
        <v>383</v>
      </c>
      <c r="F43" s="13" t="s">
        <v>83</v>
      </c>
      <c r="G43" s="14">
        <v>23317</v>
      </c>
      <c r="H43" s="22">
        <v>595</v>
      </c>
      <c r="I43" s="25">
        <v>595</v>
      </c>
      <c r="J43" s="24">
        <v>0</v>
      </c>
    </row>
    <row r="44" spans="1:10" x14ac:dyDescent="0.25">
      <c r="A44" s="21" t="s">
        <v>151</v>
      </c>
      <c r="B44" s="11" t="s">
        <v>86</v>
      </c>
      <c r="C44" s="19" t="s">
        <v>756</v>
      </c>
      <c r="D44" s="19" t="s">
        <v>152</v>
      </c>
      <c r="E44" s="13" t="s">
        <v>46</v>
      </c>
      <c r="F44" s="13" t="s">
        <v>83</v>
      </c>
      <c r="G44" s="14">
        <v>30870</v>
      </c>
      <c r="H44" s="22">
        <v>364</v>
      </c>
      <c r="I44" s="25">
        <v>364</v>
      </c>
      <c r="J44" s="24">
        <v>0</v>
      </c>
    </row>
    <row r="45" spans="1:10" x14ac:dyDescent="0.25">
      <c r="A45" s="21" t="s">
        <v>153</v>
      </c>
      <c r="B45" s="11" t="s">
        <v>86</v>
      </c>
      <c r="C45" s="19" t="s">
        <v>756</v>
      </c>
      <c r="D45" s="19" t="s">
        <v>152</v>
      </c>
      <c r="E45" s="13" t="s">
        <v>56</v>
      </c>
      <c r="F45" s="13" t="s">
        <v>83</v>
      </c>
      <c r="G45" s="14">
        <v>30871</v>
      </c>
      <c r="H45" s="22">
        <v>1325.8</v>
      </c>
      <c r="I45" s="25">
        <v>1325.8</v>
      </c>
      <c r="J45" s="24">
        <v>0</v>
      </c>
    </row>
    <row r="46" spans="1:10" x14ac:dyDescent="0.25">
      <c r="A46" s="21" t="s">
        <v>414</v>
      </c>
      <c r="B46" s="11" t="s">
        <v>86</v>
      </c>
      <c r="C46" s="19" t="s">
        <v>756</v>
      </c>
      <c r="D46" s="19" t="s">
        <v>152</v>
      </c>
      <c r="E46" s="13" t="s">
        <v>374</v>
      </c>
      <c r="F46" s="13" t="s">
        <v>83</v>
      </c>
      <c r="G46" s="14">
        <v>30872</v>
      </c>
      <c r="H46" s="22">
        <v>2016</v>
      </c>
      <c r="I46" s="25">
        <v>2016</v>
      </c>
      <c r="J46" s="24">
        <v>0</v>
      </c>
    </row>
    <row r="47" spans="1:10" x14ac:dyDescent="0.25">
      <c r="A47" s="21" t="s">
        <v>415</v>
      </c>
      <c r="B47" s="11" t="s">
        <v>86</v>
      </c>
      <c r="C47" s="19" t="s">
        <v>756</v>
      </c>
      <c r="D47" s="19" t="s">
        <v>152</v>
      </c>
      <c r="E47" s="13" t="s">
        <v>383</v>
      </c>
      <c r="F47" s="13" t="s">
        <v>83</v>
      </c>
      <c r="G47" s="14">
        <v>30873</v>
      </c>
      <c r="H47" s="22">
        <v>3238.2</v>
      </c>
      <c r="I47" s="25">
        <v>3238.2</v>
      </c>
      <c r="J47" s="24">
        <v>0</v>
      </c>
    </row>
    <row r="48" spans="1:10" x14ac:dyDescent="0.25">
      <c r="A48" s="21" t="s">
        <v>154</v>
      </c>
      <c r="B48" s="11" t="s">
        <v>86</v>
      </c>
      <c r="C48" s="19" t="s">
        <v>582</v>
      </c>
      <c r="D48" s="19" t="s">
        <v>156</v>
      </c>
      <c r="E48" s="13" t="s">
        <v>50</v>
      </c>
      <c r="F48" s="13" t="s">
        <v>83</v>
      </c>
      <c r="G48" s="14">
        <v>20416</v>
      </c>
      <c r="H48" s="22">
        <v>386.4</v>
      </c>
      <c r="I48" s="25">
        <v>386.4</v>
      </c>
      <c r="J48" s="24">
        <v>0</v>
      </c>
    </row>
    <row r="49" spans="1:10" x14ac:dyDescent="0.25">
      <c r="A49" s="21" t="s">
        <v>157</v>
      </c>
      <c r="B49" s="11" t="s">
        <v>86</v>
      </c>
      <c r="C49" s="19" t="s">
        <v>582</v>
      </c>
      <c r="D49" s="19" t="s">
        <v>156</v>
      </c>
      <c r="E49" s="13" t="s">
        <v>56</v>
      </c>
      <c r="F49" s="13" t="s">
        <v>83</v>
      </c>
      <c r="G49" s="14">
        <v>20417</v>
      </c>
      <c r="H49" s="22">
        <v>918.4</v>
      </c>
      <c r="I49" s="25">
        <v>918.4</v>
      </c>
      <c r="J49" s="90">
        <v>0</v>
      </c>
    </row>
    <row r="50" spans="1:10" x14ac:dyDescent="0.25">
      <c r="A50" s="21" t="s">
        <v>416</v>
      </c>
      <c r="B50" s="11" t="s">
        <v>86</v>
      </c>
      <c r="C50" s="19" t="s">
        <v>582</v>
      </c>
      <c r="D50" s="19" t="s">
        <v>156</v>
      </c>
      <c r="E50" s="13" t="s">
        <v>380</v>
      </c>
      <c r="F50" s="13" t="s">
        <v>12</v>
      </c>
      <c r="G50" s="14">
        <v>20418</v>
      </c>
      <c r="H50" s="22">
        <v>1269.8</v>
      </c>
      <c r="I50" s="25">
        <v>1269.8</v>
      </c>
      <c r="J50" s="90">
        <v>0</v>
      </c>
    </row>
    <row r="51" spans="1:10" x14ac:dyDescent="0.25">
      <c r="A51" s="21" t="s">
        <v>417</v>
      </c>
      <c r="B51" s="11" t="s">
        <v>86</v>
      </c>
      <c r="C51" s="19" t="s">
        <v>582</v>
      </c>
      <c r="D51" s="19" t="s">
        <v>156</v>
      </c>
      <c r="E51" s="13" t="s">
        <v>385</v>
      </c>
      <c r="F51" s="13" t="s">
        <v>12</v>
      </c>
      <c r="G51" s="14">
        <v>20419</v>
      </c>
      <c r="H51" s="22">
        <v>1848.7</v>
      </c>
      <c r="I51" s="25">
        <v>1848.7</v>
      </c>
      <c r="J51" s="90">
        <v>0</v>
      </c>
    </row>
    <row r="52" spans="1:10" x14ac:dyDescent="0.25">
      <c r="A52" s="21" t="s">
        <v>158</v>
      </c>
      <c r="B52" s="11" t="s">
        <v>86</v>
      </c>
      <c r="C52" s="19" t="s">
        <v>582</v>
      </c>
      <c r="D52" s="19" t="s">
        <v>159</v>
      </c>
      <c r="E52" s="13" t="s">
        <v>46</v>
      </c>
      <c r="F52" s="13" t="s">
        <v>83</v>
      </c>
      <c r="G52" s="14">
        <v>20405</v>
      </c>
      <c r="H52" s="22">
        <v>461.98</v>
      </c>
      <c r="I52" s="25">
        <v>461.98</v>
      </c>
      <c r="J52" s="24">
        <v>0</v>
      </c>
    </row>
    <row r="53" spans="1:10" x14ac:dyDescent="0.25">
      <c r="A53" s="21" t="s">
        <v>160</v>
      </c>
      <c r="B53" s="11" t="s">
        <v>86</v>
      </c>
      <c r="C53" s="19" t="s">
        <v>582</v>
      </c>
      <c r="D53" s="19" t="s">
        <v>159</v>
      </c>
      <c r="E53" s="13" t="s">
        <v>50</v>
      </c>
      <c r="F53" s="13" t="s">
        <v>83</v>
      </c>
      <c r="G53" s="14">
        <v>20406</v>
      </c>
      <c r="H53" s="22">
        <v>1038.8</v>
      </c>
      <c r="I53" s="25">
        <v>1038.8</v>
      </c>
      <c r="J53" s="24">
        <v>0</v>
      </c>
    </row>
    <row r="54" spans="1:10" x14ac:dyDescent="0.25">
      <c r="A54" s="21" t="s">
        <v>161</v>
      </c>
      <c r="B54" s="11" t="s">
        <v>86</v>
      </c>
      <c r="C54" s="19" t="s">
        <v>582</v>
      </c>
      <c r="D54" s="19" t="s">
        <v>159</v>
      </c>
      <c r="E54" s="13" t="s">
        <v>56</v>
      </c>
      <c r="F54" s="13" t="s">
        <v>83</v>
      </c>
      <c r="G54" s="14">
        <v>20407</v>
      </c>
      <c r="H54" s="22">
        <v>1694</v>
      </c>
      <c r="I54" s="25">
        <v>1694</v>
      </c>
      <c r="J54" s="90">
        <v>0</v>
      </c>
    </row>
    <row r="55" spans="1:10" x14ac:dyDescent="0.25">
      <c r="A55" s="21" t="s">
        <v>419</v>
      </c>
      <c r="B55" s="11" t="s">
        <v>86</v>
      </c>
      <c r="C55" s="19" t="s">
        <v>582</v>
      </c>
      <c r="D55" s="19" t="s">
        <v>159</v>
      </c>
      <c r="E55" s="13" t="s">
        <v>380</v>
      </c>
      <c r="F55" s="13" t="s">
        <v>12</v>
      </c>
      <c r="G55" s="14">
        <v>20408</v>
      </c>
      <c r="H55" s="22">
        <v>1755.6</v>
      </c>
      <c r="I55" s="25">
        <v>1755.6</v>
      </c>
      <c r="J55" s="90">
        <v>0</v>
      </c>
    </row>
    <row r="56" spans="1:10" x14ac:dyDescent="0.25">
      <c r="A56" s="21" t="s">
        <v>420</v>
      </c>
      <c r="B56" s="11" t="s">
        <v>86</v>
      </c>
      <c r="C56" s="19" t="s">
        <v>582</v>
      </c>
      <c r="D56" s="19" t="s">
        <v>159</v>
      </c>
      <c r="E56" s="13" t="s">
        <v>385</v>
      </c>
      <c r="F56" s="13" t="s">
        <v>12</v>
      </c>
      <c r="G56" s="14">
        <v>20409</v>
      </c>
      <c r="H56" s="22">
        <v>2468.1999999999998</v>
      </c>
      <c r="I56" s="25">
        <v>2468.1999999999998</v>
      </c>
      <c r="J56" s="90">
        <v>0</v>
      </c>
    </row>
    <row r="57" spans="1:10" x14ac:dyDescent="0.25">
      <c r="A57" s="21" t="s">
        <v>418</v>
      </c>
      <c r="B57" s="11" t="s">
        <v>86</v>
      </c>
      <c r="C57" s="19" t="s">
        <v>582</v>
      </c>
      <c r="D57" s="19" t="s">
        <v>386</v>
      </c>
      <c r="E57" s="13" t="s">
        <v>387</v>
      </c>
      <c r="F57" s="13" t="s">
        <v>12</v>
      </c>
      <c r="G57" s="14">
        <v>20415</v>
      </c>
      <c r="H57" s="22">
        <v>1659</v>
      </c>
      <c r="I57" s="25">
        <v>1659</v>
      </c>
      <c r="J57" s="90">
        <v>0</v>
      </c>
    </row>
    <row r="58" spans="1:10" x14ac:dyDescent="0.25">
      <c r="A58" s="21" t="s">
        <v>819</v>
      </c>
      <c r="B58" s="11" t="s">
        <v>86</v>
      </c>
      <c r="C58" s="19" t="s">
        <v>757</v>
      </c>
      <c r="D58" s="19" t="s">
        <v>567</v>
      </c>
      <c r="E58" s="13" t="s">
        <v>568</v>
      </c>
      <c r="F58" s="13" t="s">
        <v>12</v>
      </c>
      <c r="G58" s="14">
        <v>180040</v>
      </c>
      <c r="H58" s="22">
        <v>1201.18</v>
      </c>
      <c r="I58" s="25">
        <v>1201.18</v>
      </c>
      <c r="J58" s="86">
        <v>0</v>
      </c>
    </row>
    <row r="59" spans="1:10" x14ac:dyDescent="0.25">
      <c r="A59" s="21" t="s">
        <v>496</v>
      </c>
      <c r="B59" s="11" t="s">
        <v>86</v>
      </c>
      <c r="C59" s="19" t="s">
        <v>758</v>
      </c>
      <c r="D59" s="19" t="s">
        <v>503</v>
      </c>
      <c r="E59" s="13" t="s">
        <v>46</v>
      </c>
      <c r="F59" s="13" t="s">
        <v>83</v>
      </c>
      <c r="G59" s="14">
        <v>34540</v>
      </c>
      <c r="H59" s="22">
        <v>607.59</v>
      </c>
      <c r="I59" s="25">
        <v>1097.5999999999999</v>
      </c>
      <c r="J59" s="24">
        <v>490.00999999999988</v>
      </c>
    </row>
    <row r="60" spans="1:10" x14ac:dyDescent="0.25">
      <c r="A60" s="21" t="s">
        <v>497</v>
      </c>
      <c r="B60" s="11" t="s">
        <v>86</v>
      </c>
      <c r="C60" s="19" t="s">
        <v>758</v>
      </c>
      <c r="D60" s="19" t="s">
        <v>503</v>
      </c>
      <c r="E60" s="13" t="s">
        <v>50</v>
      </c>
      <c r="F60" s="13" t="s">
        <v>83</v>
      </c>
      <c r="G60" s="14">
        <v>34541</v>
      </c>
      <c r="H60" s="22">
        <v>1367.09</v>
      </c>
      <c r="I60" s="25">
        <v>1856.38</v>
      </c>
      <c r="J60" s="24">
        <v>489.29000000000019</v>
      </c>
    </row>
    <row r="61" spans="1:10" x14ac:dyDescent="0.25">
      <c r="A61" s="21" t="s">
        <v>498</v>
      </c>
      <c r="B61" s="11" t="s">
        <v>86</v>
      </c>
      <c r="C61" s="19" t="s">
        <v>758</v>
      </c>
      <c r="D61" s="19" t="s">
        <v>503</v>
      </c>
      <c r="E61" s="13" t="s">
        <v>56</v>
      </c>
      <c r="F61" s="13" t="s">
        <v>83</v>
      </c>
      <c r="G61" s="14">
        <v>34542</v>
      </c>
      <c r="H61" s="22">
        <v>2430.4</v>
      </c>
      <c r="I61" s="25">
        <v>2430.4</v>
      </c>
      <c r="J61" s="24">
        <v>0</v>
      </c>
    </row>
    <row r="62" spans="1:10" x14ac:dyDescent="0.25">
      <c r="A62" s="21" t="s">
        <v>499</v>
      </c>
      <c r="B62" s="11" t="s">
        <v>86</v>
      </c>
      <c r="C62" s="19" t="s">
        <v>758</v>
      </c>
      <c r="D62" s="19" t="s">
        <v>503</v>
      </c>
      <c r="E62" s="13" t="s">
        <v>374</v>
      </c>
      <c r="F62" s="13" t="s">
        <v>12</v>
      </c>
      <c r="G62" s="14">
        <v>34543</v>
      </c>
      <c r="H62" s="22">
        <v>2430.4</v>
      </c>
      <c r="I62" s="25">
        <v>2430.4</v>
      </c>
      <c r="J62" s="24">
        <v>0</v>
      </c>
    </row>
    <row r="63" spans="1:10" x14ac:dyDescent="0.25">
      <c r="A63" s="21" t="s">
        <v>500</v>
      </c>
      <c r="B63" s="11" t="s">
        <v>86</v>
      </c>
      <c r="C63" s="19" t="s">
        <v>758</v>
      </c>
      <c r="D63" s="19" t="s">
        <v>503</v>
      </c>
      <c r="E63" s="13" t="s">
        <v>380</v>
      </c>
      <c r="F63" s="13" t="s">
        <v>12</v>
      </c>
      <c r="G63" s="14">
        <v>34544</v>
      </c>
      <c r="H63" s="22">
        <v>2734.18</v>
      </c>
      <c r="I63" s="25">
        <v>2734.18</v>
      </c>
      <c r="J63" s="24">
        <v>0</v>
      </c>
    </row>
    <row r="64" spans="1:10" x14ac:dyDescent="0.25">
      <c r="A64" s="21" t="s">
        <v>501</v>
      </c>
      <c r="B64" s="11" t="s">
        <v>86</v>
      </c>
      <c r="C64" s="19" t="s">
        <v>758</v>
      </c>
      <c r="D64" s="19" t="s">
        <v>503</v>
      </c>
      <c r="E64" s="13" t="s">
        <v>378</v>
      </c>
      <c r="F64" s="13" t="s">
        <v>12</v>
      </c>
      <c r="G64" s="14">
        <v>34545</v>
      </c>
      <c r="H64" s="22">
        <v>4860.8</v>
      </c>
      <c r="I64" s="25">
        <v>4860.8</v>
      </c>
      <c r="J64" s="24">
        <v>0</v>
      </c>
    </row>
    <row r="65" spans="1:10" x14ac:dyDescent="0.25">
      <c r="A65" s="95" t="s">
        <v>820</v>
      </c>
      <c r="B65" s="96" t="s">
        <v>86</v>
      </c>
      <c r="C65" s="97" t="s">
        <v>505</v>
      </c>
      <c r="D65" s="98" t="s">
        <v>525</v>
      </c>
      <c r="E65" s="99" t="s">
        <v>514</v>
      </c>
      <c r="F65" s="100" t="s">
        <v>83</v>
      </c>
      <c r="G65" s="101">
        <v>139068</v>
      </c>
      <c r="H65" s="102">
        <v>593.6</v>
      </c>
      <c r="I65" s="103">
        <v>593.6</v>
      </c>
      <c r="J65" s="104">
        <v>0</v>
      </c>
    </row>
    <row r="66" spans="1:10" x14ac:dyDescent="0.25">
      <c r="A66" s="95" t="s">
        <v>821</v>
      </c>
      <c r="B66" s="96" t="s">
        <v>86</v>
      </c>
      <c r="C66" s="97" t="s">
        <v>505</v>
      </c>
      <c r="D66" s="98" t="s">
        <v>525</v>
      </c>
      <c r="E66" s="99" t="s">
        <v>56</v>
      </c>
      <c r="F66" s="100" t="s">
        <v>83</v>
      </c>
      <c r="G66" s="101">
        <v>139061</v>
      </c>
      <c r="H66" s="102">
        <v>1013.6</v>
      </c>
      <c r="I66" s="103">
        <v>1013.6</v>
      </c>
      <c r="J66" s="104">
        <v>0</v>
      </c>
    </row>
    <row r="67" spans="1:10" x14ac:dyDescent="0.25">
      <c r="A67" s="95" t="s">
        <v>822</v>
      </c>
      <c r="B67" s="96" t="s">
        <v>86</v>
      </c>
      <c r="C67" s="97" t="s">
        <v>505</v>
      </c>
      <c r="D67" s="98" t="s">
        <v>525</v>
      </c>
      <c r="E67" s="99" t="s">
        <v>515</v>
      </c>
      <c r="F67" s="100" t="s">
        <v>83</v>
      </c>
      <c r="G67" s="101">
        <v>168062</v>
      </c>
      <c r="H67" s="102">
        <v>1906.8</v>
      </c>
      <c r="I67" s="103">
        <v>1906.8</v>
      </c>
      <c r="J67" s="104">
        <v>0</v>
      </c>
    </row>
    <row r="68" spans="1:10" x14ac:dyDescent="0.25">
      <c r="A68" s="95" t="s">
        <v>823</v>
      </c>
      <c r="B68" s="96" t="s">
        <v>86</v>
      </c>
      <c r="C68" s="97" t="s">
        <v>505</v>
      </c>
      <c r="D68" s="98" t="s">
        <v>525</v>
      </c>
      <c r="E68" s="99" t="s">
        <v>380</v>
      </c>
      <c r="F68" s="100" t="s">
        <v>83</v>
      </c>
      <c r="G68" s="101">
        <v>168069</v>
      </c>
      <c r="H68" s="102">
        <v>2910.6</v>
      </c>
      <c r="I68" s="103">
        <v>2910.6</v>
      </c>
      <c r="J68" s="104">
        <v>0</v>
      </c>
    </row>
    <row r="69" spans="1:10" x14ac:dyDescent="0.25">
      <c r="A69" s="95" t="s">
        <v>824</v>
      </c>
      <c r="B69" s="96" t="s">
        <v>86</v>
      </c>
      <c r="C69" s="97" t="s">
        <v>506</v>
      </c>
      <c r="D69" s="98" t="s">
        <v>525</v>
      </c>
      <c r="E69" s="99" t="s">
        <v>516</v>
      </c>
      <c r="F69" s="100" t="s">
        <v>83</v>
      </c>
      <c r="G69" s="101">
        <v>139070</v>
      </c>
      <c r="H69" s="102">
        <v>5940</v>
      </c>
      <c r="I69" s="103">
        <v>5940.2</v>
      </c>
      <c r="J69" s="104">
        <v>0.2</v>
      </c>
    </row>
    <row r="70" spans="1:10" x14ac:dyDescent="0.25">
      <c r="A70" s="95" t="s">
        <v>825</v>
      </c>
      <c r="B70" s="96" t="s">
        <v>86</v>
      </c>
      <c r="C70" s="97" t="s">
        <v>507</v>
      </c>
      <c r="D70" s="98" t="s">
        <v>525</v>
      </c>
      <c r="E70" s="99" t="s">
        <v>46</v>
      </c>
      <c r="F70" s="100" t="s">
        <v>83</v>
      </c>
      <c r="G70" s="101">
        <v>139080</v>
      </c>
      <c r="H70" s="102">
        <v>271.60000000000002</v>
      </c>
      <c r="I70" s="103">
        <v>271.60000000000002</v>
      </c>
      <c r="J70" s="104">
        <v>0</v>
      </c>
    </row>
    <row r="71" spans="1:10" x14ac:dyDescent="0.25">
      <c r="A71" s="95" t="s">
        <v>826</v>
      </c>
      <c r="B71" s="96" t="s">
        <v>86</v>
      </c>
      <c r="C71" s="97" t="s">
        <v>507</v>
      </c>
      <c r="D71" s="98" t="s">
        <v>525</v>
      </c>
      <c r="E71" s="99" t="s">
        <v>147</v>
      </c>
      <c r="F71" s="100" t="s">
        <v>83</v>
      </c>
      <c r="G71" s="101">
        <v>139081</v>
      </c>
      <c r="H71" s="102">
        <v>394.8</v>
      </c>
      <c r="I71" s="103">
        <v>394.8</v>
      </c>
      <c r="J71" s="104">
        <v>0</v>
      </c>
    </row>
    <row r="72" spans="1:10" x14ac:dyDescent="0.25">
      <c r="A72" s="95" t="s">
        <v>827</v>
      </c>
      <c r="B72" s="96" t="s">
        <v>86</v>
      </c>
      <c r="C72" s="97" t="s">
        <v>507</v>
      </c>
      <c r="D72" s="98" t="s">
        <v>525</v>
      </c>
      <c r="E72" s="99" t="s">
        <v>514</v>
      </c>
      <c r="F72" s="100" t="s">
        <v>83</v>
      </c>
      <c r="G72" s="101">
        <v>139086</v>
      </c>
      <c r="H72" s="102">
        <v>593.6</v>
      </c>
      <c r="I72" s="103">
        <v>593.6</v>
      </c>
      <c r="J72" s="104">
        <v>0</v>
      </c>
    </row>
    <row r="73" spans="1:10" x14ac:dyDescent="0.25">
      <c r="A73" s="95" t="s">
        <v>828</v>
      </c>
      <c r="B73" s="96" t="s">
        <v>86</v>
      </c>
      <c r="C73" s="97" t="s">
        <v>507</v>
      </c>
      <c r="D73" s="98" t="s">
        <v>525</v>
      </c>
      <c r="E73" s="99" t="s">
        <v>56</v>
      </c>
      <c r="F73" s="100" t="s">
        <v>83</v>
      </c>
      <c r="G73" s="101">
        <v>139083</v>
      </c>
      <c r="H73" s="102">
        <v>1013.6</v>
      </c>
      <c r="I73" s="103">
        <v>1013.6</v>
      </c>
      <c r="J73" s="104">
        <v>0</v>
      </c>
    </row>
    <row r="74" spans="1:10" x14ac:dyDescent="0.25">
      <c r="A74" s="95" t="s">
        <v>829</v>
      </c>
      <c r="B74" s="96" t="s">
        <v>86</v>
      </c>
      <c r="C74" s="97" t="s">
        <v>507</v>
      </c>
      <c r="D74" s="98" t="s">
        <v>525</v>
      </c>
      <c r="E74" s="99" t="s">
        <v>517</v>
      </c>
      <c r="F74" s="100" t="s">
        <v>83</v>
      </c>
      <c r="G74" s="101">
        <v>168087</v>
      </c>
      <c r="H74" s="102">
        <v>1384.6</v>
      </c>
      <c r="I74" s="103">
        <v>1384.6</v>
      </c>
      <c r="J74" s="104">
        <v>0</v>
      </c>
    </row>
    <row r="75" spans="1:10" x14ac:dyDescent="0.25">
      <c r="A75" s="95" t="s">
        <v>830</v>
      </c>
      <c r="B75" s="96" t="s">
        <v>86</v>
      </c>
      <c r="C75" s="97" t="s">
        <v>507</v>
      </c>
      <c r="D75" s="98" t="s">
        <v>525</v>
      </c>
      <c r="E75" s="99" t="s">
        <v>374</v>
      </c>
      <c r="F75" s="100" t="s">
        <v>83</v>
      </c>
      <c r="G75" s="101">
        <v>139088</v>
      </c>
      <c r="H75" s="102">
        <v>1979.6</v>
      </c>
      <c r="I75" s="103">
        <v>1979.6</v>
      </c>
      <c r="J75" s="104">
        <v>0</v>
      </c>
    </row>
    <row r="76" spans="1:10" x14ac:dyDescent="0.25">
      <c r="A76" s="21" t="s">
        <v>838</v>
      </c>
      <c r="B76" s="11" t="s">
        <v>86</v>
      </c>
      <c r="C76" s="19" t="s">
        <v>508</v>
      </c>
      <c r="D76" s="92" t="s">
        <v>525</v>
      </c>
      <c r="E76" s="13" t="s">
        <v>46</v>
      </c>
      <c r="F76" s="93" t="s">
        <v>83</v>
      </c>
      <c r="G76" s="20">
        <v>139350</v>
      </c>
      <c r="H76" s="94">
        <v>487.07</v>
      </c>
      <c r="I76" s="25">
        <v>487.07</v>
      </c>
      <c r="J76" s="86">
        <v>0</v>
      </c>
    </row>
    <row r="77" spans="1:10" x14ac:dyDescent="0.25">
      <c r="A77" s="21" t="s">
        <v>839</v>
      </c>
      <c r="B77" s="11" t="s">
        <v>86</v>
      </c>
      <c r="C77" s="19" t="s">
        <v>508</v>
      </c>
      <c r="D77" s="92" t="s">
        <v>525</v>
      </c>
      <c r="E77" s="13" t="s">
        <v>50</v>
      </c>
      <c r="F77" s="93" t="s">
        <v>83</v>
      </c>
      <c r="G77" s="20">
        <v>139455</v>
      </c>
      <c r="H77" s="94">
        <v>1096.17</v>
      </c>
      <c r="I77" s="25">
        <v>1096.17</v>
      </c>
      <c r="J77" s="86">
        <v>0</v>
      </c>
    </row>
    <row r="78" spans="1:10" x14ac:dyDescent="0.25">
      <c r="A78" s="21" t="s">
        <v>840</v>
      </c>
      <c r="B78" s="11" t="s">
        <v>86</v>
      </c>
      <c r="C78" s="19" t="s">
        <v>508</v>
      </c>
      <c r="D78" s="92" t="s">
        <v>525</v>
      </c>
      <c r="E78" s="13" t="s">
        <v>56</v>
      </c>
      <c r="F78" s="93" t="s">
        <v>83</v>
      </c>
      <c r="G78" s="20">
        <v>139351</v>
      </c>
      <c r="H78" s="94">
        <v>1948.8</v>
      </c>
      <c r="I78" s="25">
        <v>1948.8</v>
      </c>
      <c r="J78" s="86">
        <v>0</v>
      </c>
    </row>
    <row r="79" spans="1:10" x14ac:dyDescent="0.25">
      <c r="A79" s="21" t="s">
        <v>841</v>
      </c>
      <c r="B79" s="11" t="s">
        <v>86</v>
      </c>
      <c r="C79" s="19" t="s">
        <v>508</v>
      </c>
      <c r="D79" s="92" t="s">
        <v>525</v>
      </c>
      <c r="E79" s="13" t="s">
        <v>374</v>
      </c>
      <c r="F79" s="93" t="s">
        <v>83</v>
      </c>
      <c r="G79" s="20">
        <v>139352</v>
      </c>
      <c r="H79" s="94">
        <v>3897.6</v>
      </c>
      <c r="I79" s="25">
        <v>3897.6</v>
      </c>
      <c r="J79" s="86">
        <v>0</v>
      </c>
    </row>
    <row r="80" spans="1:10" x14ac:dyDescent="0.25">
      <c r="A80" s="21" t="s">
        <v>842</v>
      </c>
      <c r="B80" s="11" t="s">
        <v>86</v>
      </c>
      <c r="C80" s="19" t="s">
        <v>508</v>
      </c>
      <c r="D80" s="92" t="s">
        <v>525</v>
      </c>
      <c r="E80" s="13" t="s">
        <v>380</v>
      </c>
      <c r="F80" s="93" t="s">
        <v>83</v>
      </c>
      <c r="G80" s="20">
        <v>139353</v>
      </c>
      <c r="H80" s="94">
        <v>4384.7299999999996</v>
      </c>
      <c r="I80" s="25">
        <v>4384.7299999999996</v>
      </c>
      <c r="J80" s="86">
        <v>0</v>
      </c>
    </row>
    <row r="81" spans="1:10" x14ac:dyDescent="0.25">
      <c r="A81" s="21" t="s">
        <v>843</v>
      </c>
      <c r="B81" s="11" t="s">
        <v>86</v>
      </c>
      <c r="C81" s="19" t="s">
        <v>509</v>
      </c>
      <c r="D81" s="92" t="s">
        <v>525</v>
      </c>
      <c r="E81" s="13" t="s">
        <v>518</v>
      </c>
      <c r="F81" s="93" t="s">
        <v>83</v>
      </c>
      <c r="G81" s="20">
        <v>139456</v>
      </c>
      <c r="H81" s="94">
        <v>5846.4</v>
      </c>
      <c r="I81" s="25">
        <v>5846.4</v>
      </c>
      <c r="J81" s="86">
        <v>0</v>
      </c>
    </row>
    <row r="82" spans="1:10" x14ac:dyDescent="0.25">
      <c r="A82" s="21" t="s">
        <v>844</v>
      </c>
      <c r="B82" s="11" t="s">
        <v>86</v>
      </c>
      <c r="C82" s="19" t="s">
        <v>508</v>
      </c>
      <c r="D82" s="92" t="s">
        <v>525</v>
      </c>
      <c r="E82" s="13" t="s">
        <v>378</v>
      </c>
      <c r="F82" s="93" t="s">
        <v>83</v>
      </c>
      <c r="G82" s="20">
        <v>139354</v>
      </c>
      <c r="H82" s="94">
        <v>7795.2</v>
      </c>
      <c r="I82" s="25">
        <v>7795.25</v>
      </c>
      <c r="J82" s="86">
        <v>5.0000000000181899E-2</v>
      </c>
    </row>
    <row r="83" spans="1:10" x14ac:dyDescent="0.25">
      <c r="A83" s="95" t="s">
        <v>831</v>
      </c>
      <c r="B83" s="96" t="s">
        <v>86</v>
      </c>
      <c r="C83" s="97" t="s">
        <v>510</v>
      </c>
      <c r="D83" s="98" t="s">
        <v>525</v>
      </c>
      <c r="E83" s="99" t="s">
        <v>519</v>
      </c>
      <c r="F83" s="100" t="s">
        <v>83</v>
      </c>
      <c r="G83" s="101">
        <v>139355</v>
      </c>
      <c r="H83" s="102">
        <v>3960.6</v>
      </c>
      <c r="I83" s="103">
        <v>3960.6</v>
      </c>
      <c r="J83" s="104">
        <v>0</v>
      </c>
    </row>
    <row r="84" spans="1:10" x14ac:dyDescent="0.25">
      <c r="A84" s="95" t="s">
        <v>832</v>
      </c>
      <c r="B84" s="96" t="s">
        <v>86</v>
      </c>
      <c r="C84" s="97" t="s">
        <v>511</v>
      </c>
      <c r="D84" s="98" t="s">
        <v>525</v>
      </c>
      <c r="E84" s="99" t="s">
        <v>520</v>
      </c>
      <c r="F84" s="100" t="s">
        <v>83</v>
      </c>
      <c r="G84" s="101">
        <v>139556</v>
      </c>
      <c r="H84" s="102">
        <v>7407.4</v>
      </c>
      <c r="I84" s="103">
        <v>7407.4</v>
      </c>
      <c r="J84" s="104">
        <v>0</v>
      </c>
    </row>
    <row r="85" spans="1:10" x14ac:dyDescent="0.25">
      <c r="A85" s="95" t="s">
        <v>833</v>
      </c>
      <c r="B85" s="96" t="s">
        <v>86</v>
      </c>
      <c r="C85" s="97" t="s">
        <v>512</v>
      </c>
      <c r="D85" s="98" t="s">
        <v>525</v>
      </c>
      <c r="E85" s="99" t="s">
        <v>521</v>
      </c>
      <c r="F85" s="100" t="s">
        <v>83</v>
      </c>
      <c r="G85" s="101">
        <v>139356</v>
      </c>
      <c r="H85" s="102">
        <v>8779.4</v>
      </c>
      <c r="I85" s="103">
        <v>8779.4</v>
      </c>
      <c r="J85" s="104">
        <v>0</v>
      </c>
    </row>
    <row r="86" spans="1:10" x14ac:dyDescent="0.25">
      <c r="A86" s="95" t="s">
        <v>834</v>
      </c>
      <c r="B86" s="96" t="s">
        <v>86</v>
      </c>
      <c r="C86" s="97" t="s">
        <v>513</v>
      </c>
      <c r="D86" s="98" t="s">
        <v>525</v>
      </c>
      <c r="E86" s="99" t="s">
        <v>522</v>
      </c>
      <c r="F86" s="100" t="s">
        <v>83</v>
      </c>
      <c r="G86" s="101">
        <v>168357</v>
      </c>
      <c r="H86" s="102">
        <v>1848</v>
      </c>
      <c r="I86" s="103">
        <v>1848</v>
      </c>
      <c r="J86" s="104">
        <v>0</v>
      </c>
    </row>
    <row r="87" spans="1:10" x14ac:dyDescent="0.25">
      <c r="A87" s="95" t="s">
        <v>835</v>
      </c>
      <c r="B87" s="96" t="s">
        <v>86</v>
      </c>
      <c r="C87" s="97" t="s">
        <v>563</v>
      </c>
      <c r="D87" s="98" t="s">
        <v>525</v>
      </c>
      <c r="E87" s="99" t="s">
        <v>564</v>
      </c>
      <c r="F87" s="100" t="s">
        <v>83</v>
      </c>
      <c r="G87" s="105">
        <v>168075</v>
      </c>
      <c r="H87" s="102">
        <v>506.8</v>
      </c>
      <c r="I87" s="103">
        <v>506.8</v>
      </c>
      <c r="J87" s="104">
        <v>0</v>
      </c>
    </row>
    <row r="88" spans="1:10" x14ac:dyDescent="0.25">
      <c r="A88" s="95" t="s">
        <v>836</v>
      </c>
      <c r="B88" s="96" t="s">
        <v>86</v>
      </c>
      <c r="C88" s="97" t="s">
        <v>563</v>
      </c>
      <c r="D88" s="98" t="s">
        <v>525</v>
      </c>
      <c r="E88" s="99" t="s">
        <v>565</v>
      </c>
      <c r="F88" s="100" t="s">
        <v>83</v>
      </c>
      <c r="G88" s="105">
        <v>168076</v>
      </c>
      <c r="H88" s="102">
        <v>3382.4</v>
      </c>
      <c r="I88" s="103">
        <v>3382.4</v>
      </c>
      <c r="J88" s="104">
        <v>0</v>
      </c>
    </row>
    <row r="89" spans="1:10" x14ac:dyDescent="0.25">
      <c r="A89" s="95" t="s">
        <v>837</v>
      </c>
      <c r="B89" s="96" t="s">
        <v>86</v>
      </c>
      <c r="C89" s="97" t="s">
        <v>566</v>
      </c>
      <c r="D89" s="98" t="s">
        <v>525</v>
      </c>
      <c r="E89" s="99" t="s">
        <v>564</v>
      </c>
      <c r="F89" s="100" t="s">
        <v>83</v>
      </c>
      <c r="G89" s="105">
        <v>168077</v>
      </c>
      <c r="H89" s="102">
        <v>506.8</v>
      </c>
      <c r="I89" s="103">
        <v>506.8</v>
      </c>
      <c r="J89" s="104">
        <v>0</v>
      </c>
    </row>
    <row r="90" spans="1:10" x14ac:dyDescent="0.25">
      <c r="A90" s="21" t="s">
        <v>162</v>
      </c>
      <c r="B90" s="11" t="s">
        <v>86</v>
      </c>
      <c r="C90" s="18" t="s">
        <v>583</v>
      </c>
      <c r="D90" s="19" t="s">
        <v>163</v>
      </c>
      <c r="E90" s="13" t="s">
        <v>46</v>
      </c>
      <c r="F90" s="13" t="s">
        <v>12</v>
      </c>
      <c r="G90" s="73" t="s">
        <v>164</v>
      </c>
      <c r="H90" s="22">
        <v>328.99</v>
      </c>
      <c r="I90" s="25">
        <v>542.5</v>
      </c>
      <c r="J90" s="24">
        <v>213.51</v>
      </c>
    </row>
    <row r="91" spans="1:10" x14ac:dyDescent="0.25">
      <c r="A91" s="21" t="s">
        <v>165</v>
      </c>
      <c r="B91" s="11" t="s">
        <v>86</v>
      </c>
      <c r="C91" s="19" t="s">
        <v>583</v>
      </c>
      <c r="D91" s="19" t="s">
        <v>163</v>
      </c>
      <c r="E91" s="13" t="s">
        <v>166</v>
      </c>
      <c r="F91" s="13" t="s">
        <v>12</v>
      </c>
      <c r="G91" s="14">
        <v>20531</v>
      </c>
      <c r="H91" s="22">
        <v>1065.96</v>
      </c>
      <c r="I91" s="25">
        <v>1110.9000000000001</v>
      </c>
      <c r="J91" s="24">
        <v>44.94</v>
      </c>
    </row>
    <row r="92" spans="1:10" x14ac:dyDescent="0.25">
      <c r="A92" s="21" t="s">
        <v>167</v>
      </c>
      <c r="B92" s="11" t="s">
        <v>86</v>
      </c>
      <c r="C92" s="19" t="s">
        <v>583</v>
      </c>
      <c r="D92" s="19" t="s">
        <v>168</v>
      </c>
      <c r="E92" s="13" t="s">
        <v>169</v>
      </c>
      <c r="F92" s="13" t="s">
        <v>12</v>
      </c>
      <c r="G92" s="14">
        <v>20533</v>
      </c>
      <c r="H92" s="22">
        <v>552.72</v>
      </c>
      <c r="I92" s="25">
        <v>1244.5999999999999</v>
      </c>
      <c r="J92" s="24">
        <v>691.88</v>
      </c>
    </row>
    <row r="93" spans="1:10" x14ac:dyDescent="0.25">
      <c r="A93" s="21" t="s">
        <v>421</v>
      </c>
      <c r="B93" s="11" t="s">
        <v>86</v>
      </c>
      <c r="C93" s="19" t="s">
        <v>583</v>
      </c>
      <c r="D93" s="19" t="s">
        <v>163</v>
      </c>
      <c r="E93" s="13" t="s">
        <v>388</v>
      </c>
      <c r="F93" s="13" t="s">
        <v>12</v>
      </c>
      <c r="G93" s="14">
        <v>20532</v>
      </c>
      <c r="H93" s="22">
        <v>3247.3</v>
      </c>
      <c r="I93" s="25">
        <v>3247.3</v>
      </c>
      <c r="J93" s="24">
        <v>0</v>
      </c>
    </row>
    <row r="94" spans="1:10" x14ac:dyDescent="0.25">
      <c r="A94" s="21" t="s">
        <v>170</v>
      </c>
      <c r="B94" s="11" t="s">
        <v>86</v>
      </c>
      <c r="C94" s="19" t="s">
        <v>584</v>
      </c>
      <c r="D94" s="19" t="s">
        <v>171</v>
      </c>
      <c r="E94" s="13" t="s">
        <v>46</v>
      </c>
      <c r="F94" s="13" t="s">
        <v>12</v>
      </c>
      <c r="G94" s="14">
        <v>20540</v>
      </c>
      <c r="H94" s="22">
        <v>329</v>
      </c>
      <c r="I94" s="25">
        <v>640.5</v>
      </c>
      <c r="J94" s="24">
        <v>311.5</v>
      </c>
    </row>
    <row r="95" spans="1:10" x14ac:dyDescent="0.25">
      <c r="A95" s="21" t="s">
        <v>172</v>
      </c>
      <c r="B95" s="11" t="s">
        <v>86</v>
      </c>
      <c r="C95" s="19" t="s">
        <v>584</v>
      </c>
      <c r="D95" s="19" t="s">
        <v>171</v>
      </c>
      <c r="E95" s="13" t="s">
        <v>166</v>
      </c>
      <c r="F95" s="13" t="s">
        <v>12</v>
      </c>
      <c r="G95" s="14">
        <v>20541</v>
      </c>
      <c r="H95" s="22">
        <v>1065.96</v>
      </c>
      <c r="I95" s="25">
        <v>1213.8</v>
      </c>
      <c r="J95" s="24">
        <v>84.849999999999909</v>
      </c>
    </row>
    <row r="96" spans="1:10" x14ac:dyDescent="0.25">
      <c r="A96" s="21" t="s">
        <v>422</v>
      </c>
      <c r="B96" s="11" t="s">
        <v>86</v>
      </c>
      <c r="C96" s="19" t="s">
        <v>584</v>
      </c>
      <c r="D96" s="19" t="s">
        <v>171</v>
      </c>
      <c r="E96" s="13" t="s">
        <v>388</v>
      </c>
      <c r="F96" s="13" t="s">
        <v>12</v>
      </c>
      <c r="G96" s="14">
        <v>20542</v>
      </c>
      <c r="H96" s="22">
        <v>3680.6</v>
      </c>
      <c r="I96" s="25">
        <v>3680.6</v>
      </c>
      <c r="J96" s="24">
        <v>0</v>
      </c>
    </row>
    <row r="97" spans="1:10" x14ac:dyDescent="0.25">
      <c r="A97" s="21" t="s">
        <v>173</v>
      </c>
      <c r="B97" s="11" t="s">
        <v>86</v>
      </c>
      <c r="C97" s="19" t="s">
        <v>584</v>
      </c>
      <c r="D97" s="19" t="s">
        <v>174</v>
      </c>
      <c r="E97" s="13" t="s">
        <v>169</v>
      </c>
      <c r="F97" s="13" t="s">
        <v>12</v>
      </c>
      <c r="G97" s="14">
        <v>20543</v>
      </c>
      <c r="H97" s="22">
        <v>552.71</v>
      </c>
      <c r="I97" s="25">
        <v>1448.3</v>
      </c>
      <c r="J97" s="24">
        <v>895.59</v>
      </c>
    </row>
    <row r="98" spans="1:10" x14ac:dyDescent="0.25">
      <c r="A98" s="21" t="s">
        <v>770</v>
      </c>
      <c r="B98" s="11" t="s">
        <v>86</v>
      </c>
      <c r="C98" s="19" t="s">
        <v>767</v>
      </c>
      <c r="D98" s="19" t="s">
        <v>768</v>
      </c>
      <c r="E98" s="13" t="s">
        <v>46</v>
      </c>
      <c r="F98" s="13" t="s">
        <v>83</v>
      </c>
      <c r="G98" s="14">
        <v>142503</v>
      </c>
      <c r="H98" s="22">
        <v>607.6</v>
      </c>
      <c r="I98" s="25">
        <v>607.6</v>
      </c>
      <c r="J98" s="24">
        <v>0</v>
      </c>
    </row>
    <row r="99" spans="1:10" x14ac:dyDescent="0.25">
      <c r="A99" s="21" t="s">
        <v>771</v>
      </c>
      <c r="B99" s="11" t="s">
        <v>86</v>
      </c>
      <c r="C99" s="19" t="s">
        <v>767</v>
      </c>
      <c r="D99" s="19" t="s">
        <v>768</v>
      </c>
      <c r="E99" s="13" t="s">
        <v>56</v>
      </c>
      <c r="F99" s="13" t="s">
        <v>83</v>
      </c>
      <c r="G99" s="14">
        <v>142504</v>
      </c>
      <c r="H99" s="22">
        <v>2430.4</v>
      </c>
      <c r="I99" s="25">
        <v>2430.4</v>
      </c>
      <c r="J99" s="24">
        <v>0</v>
      </c>
    </row>
    <row r="100" spans="1:10" x14ac:dyDescent="0.25">
      <c r="A100" s="21" t="s">
        <v>772</v>
      </c>
      <c r="B100" s="11" t="s">
        <v>86</v>
      </c>
      <c r="C100" s="19" t="s">
        <v>767</v>
      </c>
      <c r="D100" s="19" t="s">
        <v>768</v>
      </c>
      <c r="E100" s="13" t="s">
        <v>380</v>
      </c>
      <c r="F100" s="13" t="s">
        <v>12</v>
      </c>
      <c r="G100" s="14">
        <v>142505</v>
      </c>
      <c r="H100" s="22">
        <v>2734.21</v>
      </c>
      <c r="I100" s="25">
        <v>2734.21</v>
      </c>
      <c r="J100" s="24">
        <v>0</v>
      </c>
    </row>
    <row r="101" spans="1:10" x14ac:dyDescent="0.25">
      <c r="A101" s="21" t="s">
        <v>773</v>
      </c>
      <c r="B101" s="11" t="s">
        <v>86</v>
      </c>
      <c r="C101" s="19" t="s">
        <v>767</v>
      </c>
      <c r="D101" s="19" t="s">
        <v>769</v>
      </c>
      <c r="E101" s="13" t="s">
        <v>180</v>
      </c>
      <c r="F101" s="13" t="s">
        <v>12</v>
      </c>
      <c r="G101" s="14">
        <v>142506</v>
      </c>
      <c r="H101" s="22">
        <v>1184.4000000000001</v>
      </c>
      <c r="I101" s="25">
        <v>1184.4000000000001</v>
      </c>
      <c r="J101" s="24">
        <v>0</v>
      </c>
    </row>
    <row r="102" spans="1:10" x14ac:dyDescent="0.25">
      <c r="A102" s="21" t="s">
        <v>175</v>
      </c>
      <c r="B102" s="11" t="s">
        <v>86</v>
      </c>
      <c r="C102" s="19" t="s">
        <v>527</v>
      </c>
      <c r="D102" s="19" t="s">
        <v>176</v>
      </c>
      <c r="E102" s="13" t="s">
        <v>46</v>
      </c>
      <c r="F102" s="13" t="s">
        <v>83</v>
      </c>
      <c r="G102" s="14">
        <v>180020</v>
      </c>
      <c r="H102" s="22">
        <v>358.4</v>
      </c>
      <c r="I102" s="25">
        <v>358.4</v>
      </c>
      <c r="J102" s="24">
        <v>0</v>
      </c>
    </row>
    <row r="103" spans="1:10" x14ac:dyDescent="0.25">
      <c r="A103" s="21" t="s">
        <v>177</v>
      </c>
      <c r="B103" s="11" t="s">
        <v>86</v>
      </c>
      <c r="C103" s="19" t="s">
        <v>527</v>
      </c>
      <c r="D103" s="19" t="s">
        <v>176</v>
      </c>
      <c r="E103" s="13" t="s">
        <v>56</v>
      </c>
      <c r="F103" s="13" t="s">
        <v>83</v>
      </c>
      <c r="G103" s="14">
        <v>180021</v>
      </c>
      <c r="H103" s="22">
        <v>1439.2</v>
      </c>
      <c r="I103" s="25">
        <v>1439.2</v>
      </c>
      <c r="J103" s="24">
        <v>0</v>
      </c>
    </row>
    <row r="104" spans="1:10" x14ac:dyDescent="0.25">
      <c r="A104" s="21" t="s">
        <v>526</v>
      </c>
      <c r="B104" s="11" t="s">
        <v>86</v>
      </c>
      <c r="C104" s="19" t="s">
        <v>527</v>
      </c>
      <c r="D104" s="19" t="s">
        <v>176</v>
      </c>
      <c r="E104" s="13" t="s">
        <v>380</v>
      </c>
      <c r="F104" s="13" t="s">
        <v>12</v>
      </c>
      <c r="G104" s="14">
        <v>180022</v>
      </c>
      <c r="H104" s="22">
        <v>1439.2</v>
      </c>
      <c r="I104" s="25">
        <v>1439.2</v>
      </c>
      <c r="J104" s="24">
        <v>0</v>
      </c>
    </row>
    <row r="105" spans="1:10" x14ac:dyDescent="0.25">
      <c r="A105" s="21" t="s">
        <v>178</v>
      </c>
      <c r="B105" s="11" t="s">
        <v>86</v>
      </c>
      <c r="C105" s="19" t="s">
        <v>527</v>
      </c>
      <c r="D105" s="19" t="s">
        <v>179</v>
      </c>
      <c r="E105" s="13" t="s">
        <v>180</v>
      </c>
      <c r="F105" s="13" t="s">
        <v>12</v>
      </c>
      <c r="G105" s="14">
        <v>180023</v>
      </c>
      <c r="H105" s="22">
        <v>730.8</v>
      </c>
      <c r="I105" s="25">
        <v>730.8</v>
      </c>
      <c r="J105" s="24">
        <v>0</v>
      </c>
    </row>
    <row r="106" spans="1:10" x14ac:dyDescent="0.25">
      <c r="A106" s="21" t="s">
        <v>95</v>
      </c>
      <c r="B106" s="11" t="s">
        <v>86</v>
      </c>
      <c r="C106" s="19" t="s">
        <v>739</v>
      </c>
      <c r="D106" s="19" t="s">
        <v>96</v>
      </c>
      <c r="E106" s="13" t="s">
        <v>56</v>
      </c>
      <c r="F106" s="13" t="s">
        <v>97</v>
      </c>
      <c r="G106" s="14">
        <v>20254</v>
      </c>
      <c r="H106" s="22">
        <v>1584.8</v>
      </c>
      <c r="I106" s="25">
        <v>1584.8</v>
      </c>
      <c r="J106" s="24">
        <v>0</v>
      </c>
    </row>
    <row r="107" spans="1:10" x14ac:dyDescent="0.25">
      <c r="A107" s="21" t="s">
        <v>406</v>
      </c>
      <c r="B107" s="11" t="s">
        <v>86</v>
      </c>
      <c r="C107" s="19" t="s">
        <v>739</v>
      </c>
      <c r="D107" s="19" t="s">
        <v>96</v>
      </c>
      <c r="E107" s="13" t="s">
        <v>374</v>
      </c>
      <c r="F107" s="13" t="s">
        <v>97</v>
      </c>
      <c r="G107" s="14">
        <v>20255</v>
      </c>
      <c r="H107" s="22">
        <v>2531.1999999999998</v>
      </c>
      <c r="I107" s="25">
        <v>2531.1999999999998</v>
      </c>
      <c r="J107" s="24">
        <v>0</v>
      </c>
    </row>
    <row r="108" spans="1:10" x14ac:dyDescent="0.25">
      <c r="A108" s="21" t="s">
        <v>104</v>
      </c>
      <c r="B108" s="11" t="s">
        <v>86</v>
      </c>
      <c r="C108" s="19" t="s">
        <v>746</v>
      </c>
      <c r="D108" s="19" t="s">
        <v>105</v>
      </c>
      <c r="E108" s="13" t="s">
        <v>56</v>
      </c>
      <c r="F108" s="13" t="s">
        <v>83</v>
      </c>
      <c r="G108" s="14" t="s">
        <v>106</v>
      </c>
      <c r="H108" s="22">
        <v>1164.8</v>
      </c>
      <c r="I108" s="25">
        <v>1164.8</v>
      </c>
      <c r="J108" s="24">
        <v>0</v>
      </c>
    </row>
    <row r="109" spans="1:10" x14ac:dyDescent="0.25">
      <c r="A109" s="21" t="s">
        <v>407</v>
      </c>
      <c r="B109" s="11" t="s">
        <v>86</v>
      </c>
      <c r="C109" s="19" t="s">
        <v>746</v>
      </c>
      <c r="D109" s="19" t="s">
        <v>105</v>
      </c>
      <c r="E109" s="13" t="s">
        <v>374</v>
      </c>
      <c r="F109" s="13" t="s">
        <v>83</v>
      </c>
      <c r="G109" s="14">
        <v>20706</v>
      </c>
      <c r="H109" s="22">
        <v>2329.6</v>
      </c>
      <c r="I109" s="25">
        <v>2329.6</v>
      </c>
      <c r="J109" s="24">
        <v>0</v>
      </c>
    </row>
    <row r="110" spans="1:10" x14ac:dyDescent="0.25">
      <c r="A110" s="21" t="s">
        <v>408</v>
      </c>
      <c r="B110" s="11" t="s">
        <v>86</v>
      </c>
      <c r="C110" s="19" t="s">
        <v>746</v>
      </c>
      <c r="D110" s="19" t="s">
        <v>105</v>
      </c>
      <c r="E110" s="13" t="s">
        <v>378</v>
      </c>
      <c r="F110" s="13" t="s">
        <v>83</v>
      </c>
      <c r="G110" s="14">
        <v>20707</v>
      </c>
      <c r="H110" s="22">
        <v>4659.2</v>
      </c>
      <c r="I110" s="25">
        <v>4659.2</v>
      </c>
      <c r="J110" s="24">
        <v>0</v>
      </c>
    </row>
    <row r="111" spans="1:10" x14ac:dyDescent="0.25">
      <c r="A111" s="21" t="s">
        <v>98</v>
      </c>
      <c r="B111" s="11" t="s">
        <v>86</v>
      </c>
      <c r="C111" s="19" t="s">
        <v>746</v>
      </c>
      <c r="D111" s="19" t="s">
        <v>381</v>
      </c>
      <c r="E111" s="13" t="s">
        <v>100</v>
      </c>
      <c r="F111" s="13" t="s">
        <v>83</v>
      </c>
      <c r="G111" s="14" t="s">
        <v>101</v>
      </c>
      <c r="H111" s="22">
        <v>757.12</v>
      </c>
      <c r="I111" s="25">
        <v>757.12</v>
      </c>
      <c r="J111" s="24">
        <v>0</v>
      </c>
    </row>
    <row r="112" spans="1:10" x14ac:dyDescent="0.25">
      <c r="A112" s="21" t="s">
        <v>102</v>
      </c>
      <c r="B112" s="11" t="s">
        <v>86</v>
      </c>
      <c r="C112" s="19" t="s">
        <v>746</v>
      </c>
      <c r="D112" s="19" t="s">
        <v>381</v>
      </c>
      <c r="E112" s="13" t="s">
        <v>56</v>
      </c>
      <c r="F112" s="13" t="s">
        <v>83</v>
      </c>
      <c r="G112" s="14" t="s">
        <v>103</v>
      </c>
      <c r="H112" s="22">
        <v>1164.8</v>
      </c>
      <c r="I112" s="25">
        <v>1164.8</v>
      </c>
      <c r="J112" s="24">
        <v>0</v>
      </c>
    </row>
    <row r="113" spans="1:10" x14ac:dyDescent="0.25">
      <c r="A113" s="21" t="s">
        <v>409</v>
      </c>
      <c r="B113" s="11" t="s">
        <v>86</v>
      </c>
      <c r="C113" s="19" t="s">
        <v>746</v>
      </c>
      <c r="D113" s="19" t="s">
        <v>381</v>
      </c>
      <c r="E113" s="13" t="s">
        <v>382</v>
      </c>
      <c r="F113" s="13" t="s">
        <v>83</v>
      </c>
      <c r="G113" s="14">
        <v>20702</v>
      </c>
      <c r="H113" s="22">
        <v>1499.4</v>
      </c>
      <c r="I113" s="25">
        <v>1499.4</v>
      </c>
      <c r="J113" s="24">
        <v>0</v>
      </c>
    </row>
    <row r="114" spans="1:10" x14ac:dyDescent="0.25">
      <c r="A114" s="21" t="s">
        <v>90</v>
      </c>
      <c r="B114" s="11" t="s">
        <v>86</v>
      </c>
      <c r="C114" s="19" t="s">
        <v>743</v>
      </c>
      <c r="D114" s="19" t="s">
        <v>92</v>
      </c>
      <c r="E114" s="13" t="s">
        <v>56</v>
      </c>
      <c r="F114" s="13" t="s">
        <v>83</v>
      </c>
      <c r="G114" s="14">
        <v>24501</v>
      </c>
      <c r="H114" s="22">
        <v>728</v>
      </c>
      <c r="I114" s="25">
        <v>728</v>
      </c>
      <c r="J114" s="24">
        <v>0</v>
      </c>
    </row>
    <row r="115" spans="1:10" x14ac:dyDescent="0.25">
      <c r="A115" s="21" t="s">
        <v>403</v>
      </c>
      <c r="B115" s="11" t="s">
        <v>86</v>
      </c>
      <c r="C115" s="19" t="s">
        <v>743</v>
      </c>
      <c r="D115" s="19" t="s">
        <v>92</v>
      </c>
      <c r="E115" s="13" t="s">
        <v>374</v>
      </c>
      <c r="F115" s="13" t="s">
        <v>83</v>
      </c>
      <c r="G115" s="14">
        <v>24502</v>
      </c>
      <c r="H115" s="22">
        <v>1456</v>
      </c>
      <c r="I115" s="25">
        <v>1456</v>
      </c>
      <c r="J115" s="24">
        <v>0</v>
      </c>
    </row>
    <row r="116" spans="1:10" x14ac:dyDescent="0.25">
      <c r="A116" s="21" t="s">
        <v>404</v>
      </c>
      <c r="B116" s="11" t="s">
        <v>86</v>
      </c>
      <c r="C116" s="19" t="s">
        <v>743</v>
      </c>
      <c r="D116" s="19" t="s">
        <v>92</v>
      </c>
      <c r="E116" s="13" t="s">
        <v>378</v>
      </c>
      <c r="F116" s="13" t="s">
        <v>83</v>
      </c>
      <c r="G116" s="14">
        <v>24503</v>
      </c>
      <c r="H116" s="22">
        <v>2912</v>
      </c>
      <c r="I116" s="25">
        <v>2912</v>
      </c>
      <c r="J116" s="24">
        <v>0</v>
      </c>
    </row>
    <row r="117" spans="1:10" x14ac:dyDescent="0.25">
      <c r="A117" s="21" t="s">
        <v>93</v>
      </c>
      <c r="B117" s="11" t="s">
        <v>86</v>
      </c>
      <c r="C117" s="19" t="s">
        <v>744</v>
      </c>
      <c r="D117" s="19" t="s">
        <v>92</v>
      </c>
      <c r="E117" s="13" t="s">
        <v>94</v>
      </c>
      <c r="F117" s="13" t="s">
        <v>83</v>
      </c>
      <c r="G117" s="14">
        <v>30991</v>
      </c>
      <c r="H117" s="22">
        <v>550.20000000000005</v>
      </c>
      <c r="I117" s="25">
        <v>550.20000000000005</v>
      </c>
      <c r="J117" s="24">
        <v>0</v>
      </c>
    </row>
    <row r="118" spans="1:10" x14ac:dyDescent="0.25">
      <c r="A118" s="21" t="s">
        <v>405</v>
      </c>
      <c r="B118" s="11" t="s">
        <v>86</v>
      </c>
      <c r="C118" s="19" t="s">
        <v>744</v>
      </c>
      <c r="D118" s="19" t="s">
        <v>92</v>
      </c>
      <c r="E118" s="13" t="s">
        <v>380</v>
      </c>
      <c r="F118" s="13" t="s">
        <v>83</v>
      </c>
      <c r="G118" s="14">
        <v>30992</v>
      </c>
      <c r="H118" s="22">
        <v>908.6</v>
      </c>
      <c r="I118" s="25">
        <v>908.6</v>
      </c>
      <c r="J118" s="24">
        <v>0</v>
      </c>
    </row>
    <row r="119" spans="1:10" x14ac:dyDescent="0.25">
      <c r="A119" s="21" t="s">
        <v>762</v>
      </c>
      <c r="B119" s="11" t="s">
        <v>86</v>
      </c>
      <c r="C119" s="19" t="s">
        <v>744</v>
      </c>
      <c r="D119" s="19" t="s">
        <v>92</v>
      </c>
      <c r="E119" s="13" t="s">
        <v>763</v>
      </c>
      <c r="F119" s="13" t="s">
        <v>83</v>
      </c>
      <c r="G119" s="14">
        <v>30993</v>
      </c>
      <c r="H119" s="22">
        <v>2584.4</v>
      </c>
      <c r="I119" s="25">
        <v>2584.4</v>
      </c>
      <c r="J119" s="24">
        <v>0</v>
      </c>
    </row>
    <row r="120" spans="1:10" x14ac:dyDescent="0.25">
      <c r="A120" s="21" t="s">
        <v>540</v>
      </c>
      <c r="B120" s="11" t="s">
        <v>86</v>
      </c>
      <c r="C120" s="19" t="s">
        <v>539</v>
      </c>
      <c r="D120" s="19" t="s">
        <v>545</v>
      </c>
      <c r="E120" s="88" t="s">
        <v>56</v>
      </c>
      <c r="F120" s="13" t="s">
        <v>83</v>
      </c>
      <c r="G120" s="14">
        <v>109460</v>
      </c>
      <c r="H120" s="22">
        <v>508.2</v>
      </c>
      <c r="I120" s="25">
        <v>508.2</v>
      </c>
      <c r="J120" s="24">
        <v>0</v>
      </c>
    </row>
    <row r="121" spans="1:10" x14ac:dyDescent="0.25">
      <c r="A121" s="21" t="s">
        <v>541</v>
      </c>
      <c r="B121" s="11" t="s">
        <v>86</v>
      </c>
      <c r="C121" s="19" t="s">
        <v>539</v>
      </c>
      <c r="D121" s="19" t="s">
        <v>545</v>
      </c>
      <c r="E121" s="88" t="s">
        <v>374</v>
      </c>
      <c r="F121" s="13" t="s">
        <v>83</v>
      </c>
      <c r="G121" s="14">
        <v>109461</v>
      </c>
      <c r="H121" s="22">
        <v>764.4</v>
      </c>
      <c r="I121" s="25">
        <v>764.4</v>
      </c>
      <c r="J121" s="24">
        <v>0</v>
      </c>
    </row>
    <row r="122" spans="1:10" x14ac:dyDescent="0.25">
      <c r="A122" s="21" t="s">
        <v>542</v>
      </c>
      <c r="B122" s="11" t="s">
        <v>86</v>
      </c>
      <c r="C122" s="19" t="s">
        <v>539</v>
      </c>
      <c r="D122" s="19" t="s">
        <v>545</v>
      </c>
      <c r="E122" s="88" t="s">
        <v>385</v>
      </c>
      <c r="F122" s="13" t="s">
        <v>83</v>
      </c>
      <c r="G122" s="14">
        <v>109462</v>
      </c>
      <c r="H122" s="22">
        <v>1036</v>
      </c>
      <c r="I122" s="25">
        <v>1036</v>
      </c>
      <c r="J122" s="24">
        <v>0</v>
      </c>
    </row>
    <row r="123" spans="1:10" x14ac:dyDescent="0.25">
      <c r="A123" s="21" t="s">
        <v>543</v>
      </c>
      <c r="B123" s="11" t="s">
        <v>86</v>
      </c>
      <c r="C123" s="19" t="s">
        <v>539</v>
      </c>
      <c r="D123" s="19" t="s">
        <v>545</v>
      </c>
      <c r="E123" s="88" t="s">
        <v>561</v>
      </c>
      <c r="F123" s="13" t="s">
        <v>83</v>
      </c>
      <c r="G123" s="14">
        <v>109463</v>
      </c>
      <c r="H123" s="22">
        <v>1418.2</v>
      </c>
      <c r="I123" s="25">
        <v>1418.2</v>
      </c>
      <c r="J123" s="24">
        <v>0</v>
      </c>
    </row>
    <row r="124" spans="1:10" x14ac:dyDescent="0.25">
      <c r="A124" s="21" t="s">
        <v>544</v>
      </c>
      <c r="B124" s="11" t="s">
        <v>86</v>
      </c>
      <c r="C124" s="19" t="s">
        <v>539</v>
      </c>
      <c r="D124" s="19" t="s">
        <v>545</v>
      </c>
      <c r="E124" s="88" t="s">
        <v>379</v>
      </c>
      <c r="F124" s="13" t="s">
        <v>83</v>
      </c>
      <c r="G124" s="14">
        <v>109464</v>
      </c>
      <c r="H124" s="22">
        <v>2039.8</v>
      </c>
      <c r="I124" s="25">
        <v>2039.8</v>
      </c>
      <c r="J124" s="24">
        <v>0</v>
      </c>
    </row>
    <row r="125" spans="1:10" x14ac:dyDescent="0.25">
      <c r="A125" s="21" t="s">
        <v>549</v>
      </c>
      <c r="B125" s="11" t="s">
        <v>86</v>
      </c>
      <c r="C125" s="19" t="s">
        <v>745</v>
      </c>
      <c r="D125" s="19" t="s">
        <v>545</v>
      </c>
      <c r="E125" s="13" t="s">
        <v>56</v>
      </c>
      <c r="F125" s="13" t="s">
        <v>83</v>
      </c>
      <c r="G125" s="14">
        <v>32640</v>
      </c>
      <c r="H125" s="22">
        <v>728</v>
      </c>
      <c r="I125" s="25">
        <v>728</v>
      </c>
      <c r="J125" s="24">
        <v>0</v>
      </c>
    </row>
    <row r="126" spans="1:10" x14ac:dyDescent="0.25">
      <c r="A126" s="21" t="s">
        <v>550</v>
      </c>
      <c r="B126" s="11" t="s">
        <v>86</v>
      </c>
      <c r="C126" s="19" t="s">
        <v>745</v>
      </c>
      <c r="D126" s="19" t="s">
        <v>545</v>
      </c>
      <c r="E126" s="13" t="s">
        <v>515</v>
      </c>
      <c r="F126" s="13" t="s">
        <v>83</v>
      </c>
      <c r="G126" s="14">
        <v>32641</v>
      </c>
      <c r="H126" s="22">
        <v>1136.8</v>
      </c>
      <c r="I126" s="25">
        <v>1136.8</v>
      </c>
      <c r="J126" s="24">
        <v>0</v>
      </c>
    </row>
    <row r="127" spans="1:10" x14ac:dyDescent="0.25">
      <c r="A127" s="21" t="s">
        <v>551</v>
      </c>
      <c r="B127" s="11" t="s">
        <v>86</v>
      </c>
      <c r="C127" s="19" t="s">
        <v>745</v>
      </c>
      <c r="D127" s="19" t="s">
        <v>545</v>
      </c>
      <c r="E127" s="13" t="s">
        <v>546</v>
      </c>
      <c r="F127" s="13" t="s">
        <v>83</v>
      </c>
      <c r="G127" s="14">
        <v>32642</v>
      </c>
      <c r="H127" s="22">
        <v>1913.8</v>
      </c>
      <c r="I127" s="25">
        <v>1913.8</v>
      </c>
      <c r="J127" s="24">
        <v>0</v>
      </c>
    </row>
    <row r="128" spans="1:10" x14ac:dyDescent="0.25">
      <c r="A128" s="21" t="s">
        <v>552</v>
      </c>
      <c r="B128" s="11" t="s">
        <v>86</v>
      </c>
      <c r="C128" s="19" t="s">
        <v>745</v>
      </c>
      <c r="D128" s="19" t="s">
        <v>545</v>
      </c>
      <c r="E128" s="13" t="s">
        <v>548</v>
      </c>
      <c r="F128" s="13" t="s">
        <v>83</v>
      </c>
      <c r="G128" s="14">
        <v>32643</v>
      </c>
      <c r="H128" s="22">
        <v>3157</v>
      </c>
      <c r="I128" s="25">
        <v>3157</v>
      </c>
      <c r="J128" s="24">
        <v>0</v>
      </c>
    </row>
    <row r="129" spans="1:10" x14ac:dyDescent="0.25">
      <c r="A129" s="21" t="s">
        <v>553</v>
      </c>
      <c r="B129" s="11" t="s">
        <v>86</v>
      </c>
      <c r="C129" s="19" t="s">
        <v>745</v>
      </c>
      <c r="D129" s="19" t="s">
        <v>545</v>
      </c>
      <c r="E129" s="13" t="s">
        <v>547</v>
      </c>
      <c r="F129" s="13" t="s">
        <v>83</v>
      </c>
      <c r="G129" s="14">
        <v>32644</v>
      </c>
      <c r="H129" s="22">
        <v>4130</v>
      </c>
      <c r="I129" s="25">
        <v>4130</v>
      </c>
      <c r="J129" s="24">
        <v>0</v>
      </c>
    </row>
  </sheetData>
  <mergeCells count="9">
    <mergeCell ref="H4:H5"/>
    <mergeCell ref="I4:I5"/>
    <mergeCell ref="J4:J5"/>
    <mergeCell ref="A4:A5"/>
    <mergeCell ref="C4:C5"/>
    <mergeCell ref="D4:D5"/>
    <mergeCell ref="E4:E5"/>
    <mergeCell ref="F4:F5"/>
    <mergeCell ref="G4:G5"/>
  </mergeCells>
  <phoneticPr fontId="1" type="noConversion"/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06C5-50AA-49D6-86D4-8DAE714011C3}">
  <dimension ref="A2:J77"/>
  <sheetViews>
    <sheetView workbookViewId="0">
      <selection activeCell="D37" sqref="D37"/>
    </sheetView>
  </sheetViews>
  <sheetFormatPr defaultRowHeight="13.2" x14ac:dyDescent="0.25"/>
  <cols>
    <col min="1" max="1" width="7.21875" style="1" customWidth="1"/>
    <col min="2" max="2" width="3.21875" style="2" bestFit="1" customWidth="1"/>
    <col min="3" max="3" width="31.77734375" style="3" customWidth="1"/>
    <col min="4" max="4" width="42.21875" style="3" customWidth="1"/>
    <col min="5" max="5" width="13.5546875" style="4" customWidth="1"/>
    <col min="6" max="6" width="5.44140625" style="4" customWidth="1"/>
    <col min="7" max="7" width="10.44140625" style="5" customWidth="1"/>
    <col min="8" max="9" width="10.77734375" style="6" customWidth="1"/>
    <col min="10" max="10" width="8.21875" style="7" customWidth="1"/>
  </cols>
  <sheetData>
    <row r="2" spans="1:10" ht="17.399999999999999" x14ac:dyDescent="0.3">
      <c r="C2" s="27" t="s">
        <v>488</v>
      </c>
    </row>
    <row r="4" spans="1:10" x14ac:dyDescent="0.25">
      <c r="A4" s="123" t="s">
        <v>569</v>
      </c>
      <c r="B4" s="9"/>
      <c r="C4" s="125" t="s">
        <v>0</v>
      </c>
      <c r="D4" s="125" t="s">
        <v>1</v>
      </c>
      <c r="E4" s="125" t="s">
        <v>2</v>
      </c>
      <c r="F4" s="125" t="s">
        <v>3</v>
      </c>
      <c r="G4" s="127" t="s">
        <v>4</v>
      </c>
      <c r="H4" s="128" t="s">
        <v>456</v>
      </c>
      <c r="I4" s="130" t="s">
        <v>457</v>
      </c>
      <c r="J4" s="128" t="s">
        <v>5</v>
      </c>
    </row>
    <row r="5" spans="1:10" ht="13.8" thickBot="1" x14ac:dyDescent="0.3">
      <c r="A5" s="124"/>
      <c r="B5" s="10"/>
      <c r="C5" s="126"/>
      <c r="D5" s="126"/>
      <c r="E5" s="126"/>
      <c r="F5" s="126"/>
      <c r="G5" s="126"/>
      <c r="H5" s="129"/>
      <c r="I5" s="131"/>
      <c r="J5" s="132"/>
    </row>
    <row r="6" spans="1:10" ht="13.8" thickTop="1" x14ac:dyDescent="0.25">
      <c r="A6" s="21" t="s">
        <v>6</v>
      </c>
      <c r="B6" s="11" t="s">
        <v>7</v>
      </c>
      <c r="C6" s="12" t="s">
        <v>570</v>
      </c>
      <c r="D6" s="74" t="s">
        <v>8</v>
      </c>
      <c r="E6" s="75" t="s">
        <v>9</v>
      </c>
      <c r="F6" s="13" t="s">
        <v>10</v>
      </c>
      <c r="G6" s="14">
        <v>32912</v>
      </c>
      <c r="H6" s="22">
        <v>588</v>
      </c>
      <c r="I6" s="25">
        <v>588</v>
      </c>
      <c r="J6" s="23">
        <v>0</v>
      </c>
    </row>
    <row r="7" spans="1:10" x14ac:dyDescent="0.25">
      <c r="A7" s="76" t="s">
        <v>11</v>
      </c>
      <c r="B7" s="77" t="s">
        <v>7</v>
      </c>
      <c r="C7" s="74" t="s">
        <v>570</v>
      </c>
      <c r="D7" s="74" t="s">
        <v>8</v>
      </c>
      <c r="E7" s="75" t="s">
        <v>9</v>
      </c>
      <c r="F7" s="75" t="s">
        <v>12</v>
      </c>
      <c r="G7" s="73">
        <v>32902</v>
      </c>
      <c r="H7" s="22">
        <v>44.08</v>
      </c>
      <c r="I7" s="25">
        <v>44.08</v>
      </c>
      <c r="J7" s="24">
        <v>0</v>
      </c>
    </row>
    <row r="8" spans="1:10" x14ac:dyDescent="0.25">
      <c r="A8" s="21" t="s">
        <v>13</v>
      </c>
      <c r="B8" s="11" t="s">
        <v>7</v>
      </c>
      <c r="C8" s="12" t="s">
        <v>570</v>
      </c>
      <c r="D8" s="74" t="s">
        <v>8</v>
      </c>
      <c r="E8" s="13" t="s">
        <v>14</v>
      </c>
      <c r="F8" s="13" t="s">
        <v>15</v>
      </c>
      <c r="G8" s="14">
        <v>32913</v>
      </c>
      <c r="H8" s="22">
        <v>542.5</v>
      </c>
      <c r="I8" s="25">
        <v>542.5</v>
      </c>
      <c r="J8" s="24">
        <v>0</v>
      </c>
    </row>
    <row r="9" spans="1:10" x14ac:dyDescent="0.25">
      <c r="A9" s="21" t="s">
        <v>16</v>
      </c>
      <c r="B9" s="11" t="s">
        <v>7</v>
      </c>
      <c r="C9" s="12" t="s">
        <v>570</v>
      </c>
      <c r="D9" s="74" t="s">
        <v>8</v>
      </c>
      <c r="E9" s="13" t="s">
        <v>14</v>
      </c>
      <c r="F9" s="13" t="s">
        <v>12</v>
      </c>
      <c r="G9" s="14">
        <v>32903</v>
      </c>
      <c r="H9" s="22">
        <v>73.5</v>
      </c>
      <c r="I9" s="25">
        <v>73.5</v>
      </c>
      <c r="J9" s="24">
        <v>0</v>
      </c>
    </row>
    <row r="10" spans="1:10" x14ac:dyDescent="0.25">
      <c r="A10" s="21" t="s">
        <v>17</v>
      </c>
      <c r="B10" s="11" t="s">
        <v>7</v>
      </c>
      <c r="C10" s="12" t="s">
        <v>570</v>
      </c>
      <c r="D10" s="74" t="s">
        <v>8</v>
      </c>
      <c r="E10" s="13" t="s">
        <v>18</v>
      </c>
      <c r="F10" s="13" t="s">
        <v>15</v>
      </c>
      <c r="G10" s="14">
        <v>32914</v>
      </c>
      <c r="H10" s="22">
        <v>854</v>
      </c>
      <c r="I10" s="25">
        <v>854</v>
      </c>
      <c r="J10" s="24">
        <v>0</v>
      </c>
    </row>
    <row r="11" spans="1:10" x14ac:dyDescent="0.25">
      <c r="A11" s="21" t="s">
        <v>19</v>
      </c>
      <c r="B11" s="11" t="s">
        <v>20</v>
      </c>
      <c r="C11" s="12" t="s">
        <v>570</v>
      </c>
      <c r="D11" s="74" t="s">
        <v>8</v>
      </c>
      <c r="E11" s="13" t="s">
        <v>21</v>
      </c>
      <c r="F11" s="13" t="s">
        <v>15</v>
      </c>
      <c r="G11" s="14">
        <v>32915</v>
      </c>
      <c r="H11" s="22">
        <v>1064</v>
      </c>
      <c r="I11" s="25">
        <v>1064</v>
      </c>
      <c r="J11" s="24">
        <v>0</v>
      </c>
    </row>
    <row r="12" spans="1:10" x14ac:dyDescent="0.25">
      <c r="A12" s="21" t="s">
        <v>22</v>
      </c>
      <c r="B12" s="11" t="s">
        <v>7</v>
      </c>
      <c r="C12" s="12" t="s">
        <v>570</v>
      </c>
      <c r="D12" s="74" t="s">
        <v>8</v>
      </c>
      <c r="E12" s="13" t="s">
        <v>23</v>
      </c>
      <c r="F12" s="13" t="s">
        <v>15</v>
      </c>
      <c r="G12" s="14">
        <v>32916</v>
      </c>
      <c r="H12" s="22">
        <v>1239</v>
      </c>
      <c r="I12" s="25">
        <v>1239</v>
      </c>
      <c r="J12" s="24">
        <v>0</v>
      </c>
    </row>
    <row r="13" spans="1:10" x14ac:dyDescent="0.25">
      <c r="A13" s="21" t="s">
        <v>24</v>
      </c>
      <c r="B13" s="11" t="s">
        <v>7</v>
      </c>
      <c r="C13" s="12" t="s">
        <v>570</v>
      </c>
      <c r="D13" s="74" t="s">
        <v>8</v>
      </c>
      <c r="E13" s="13" t="s">
        <v>25</v>
      </c>
      <c r="F13" s="13" t="s">
        <v>15</v>
      </c>
      <c r="G13" s="14">
        <v>32917</v>
      </c>
      <c r="H13" s="22">
        <v>1578.5</v>
      </c>
      <c r="I13" s="25">
        <v>1578.5</v>
      </c>
      <c r="J13" s="24">
        <v>0</v>
      </c>
    </row>
    <row r="14" spans="1:10" x14ac:dyDescent="0.25">
      <c r="A14" s="21" t="s">
        <v>26</v>
      </c>
      <c r="B14" s="11" t="s">
        <v>7</v>
      </c>
      <c r="C14" s="12" t="s">
        <v>571</v>
      </c>
      <c r="D14" s="16" t="s">
        <v>28</v>
      </c>
      <c r="E14" s="13" t="s">
        <v>9</v>
      </c>
      <c r="F14" s="13" t="s">
        <v>12</v>
      </c>
      <c r="G14" s="14">
        <v>13099</v>
      </c>
      <c r="H14" s="22">
        <v>44.08</v>
      </c>
      <c r="I14" s="25">
        <v>44.08</v>
      </c>
      <c r="J14" s="24">
        <v>0</v>
      </c>
    </row>
    <row r="15" spans="1:10" x14ac:dyDescent="0.25">
      <c r="A15" s="21" t="s">
        <v>29</v>
      </c>
      <c r="B15" s="11" t="s">
        <v>7</v>
      </c>
      <c r="C15" s="12" t="s">
        <v>571</v>
      </c>
      <c r="D15" s="16" t="s">
        <v>28</v>
      </c>
      <c r="E15" s="13" t="s">
        <v>30</v>
      </c>
      <c r="F15" s="13" t="s">
        <v>12</v>
      </c>
      <c r="G15" s="14">
        <v>13100</v>
      </c>
      <c r="H15" s="22">
        <v>100.8</v>
      </c>
      <c r="I15" s="25">
        <v>100.8</v>
      </c>
      <c r="J15" s="24">
        <v>0</v>
      </c>
    </row>
    <row r="16" spans="1:10" x14ac:dyDescent="0.25">
      <c r="A16" s="21" t="s">
        <v>31</v>
      </c>
      <c r="B16" s="11" t="s">
        <v>7</v>
      </c>
      <c r="C16" s="12" t="s">
        <v>571</v>
      </c>
      <c r="D16" s="16" t="s">
        <v>28</v>
      </c>
      <c r="E16" s="13" t="s">
        <v>18</v>
      </c>
      <c r="F16" s="13" t="s">
        <v>32</v>
      </c>
      <c r="G16" s="14">
        <v>13103</v>
      </c>
      <c r="H16" s="22">
        <v>944.98</v>
      </c>
      <c r="I16" s="25">
        <v>944.98</v>
      </c>
      <c r="J16" s="24">
        <v>0</v>
      </c>
    </row>
    <row r="17" spans="1:10" x14ac:dyDescent="0.25">
      <c r="A17" s="21" t="s">
        <v>33</v>
      </c>
      <c r="B17" s="11" t="s">
        <v>7</v>
      </c>
      <c r="C17" s="12" t="s">
        <v>571</v>
      </c>
      <c r="D17" s="16" t="s">
        <v>28</v>
      </c>
      <c r="E17" s="13" t="s">
        <v>21</v>
      </c>
      <c r="F17" s="13" t="s">
        <v>32</v>
      </c>
      <c r="G17" s="14">
        <v>13104</v>
      </c>
      <c r="H17" s="22">
        <v>1260</v>
      </c>
      <c r="I17" s="25">
        <v>1260</v>
      </c>
      <c r="J17" s="24">
        <v>0</v>
      </c>
    </row>
    <row r="18" spans="1:10" x14ac:dyDescent="0.25">
      <c r="A18" s="21" t="s">
        <v>34</v>
      </c>
      <c r="B18" s="11" t="s">
        <v>7</v>
      </c>
      <c r="C18" s="12" t="s">
        <v>571</v>
      </c>
      <c r="D18" s="16" t="s">
        <v>28</v>
      </c>
      <c r="E18" s="13" t="s">
        <v>23</v>
      </c>
      <c r="F18" s="13" t="s">
        <v>32</v>
      </c>
      <c r="G18" s="14">
        <v>13105</v>
      </c>
      <c r="H18" s="22">
        <v>1575</v>
      </c>
      <c r="I18" s="25">
        <v>1575</v>
      </c>
      <c r="J18" s="24">
        <v>0</v>
      </c>
    </row>
    <row r="19" spans="1:10" x14ac:dyDescent="0.25">
      <c r="A19" s="21" t="s">
        <v>808</v>
      </c>
      <c r="B19" s="11" t="s">
        <v>7</v>
      </c>
      <c r="C19" s="12" t="s">
        <v>572</v>
      </c>
      <c r="D19" s="16" t="s">
        <v>35</v>
      </c>
      <c r="E19" s="13" t="s">
        <v>494</v>
      </c>
      <c r="F19" s="13" t="s">
        <v>37</v>
      </c>
      <c r="G19" s="14">
        <v>138946</v>
      </c>
      <c r="H19" s="22">
        <v>79.569999999999993</v>
      </c>
      <c r="I19" s="25">
        <v>79.569999999999993</v>
      </c>
      <c r="J19" s="24">
        <v>0</v>
      </c>
    </row>
    <row r="20" spans="1:10" x14ac:dyDescent="0.25">
      <c r="A20" s="21" t="s">
        <v>807</v>
      </c>
      <c r="B20" s="11" t="s">
        <v>7</v>
      </c>
      <c r="C20" s="12" t="s">
        <v>572</v>
      </c>
      <c r="D20" s="16" t="s">
        <v>35</v>
      </c>
      <c r="E20" s="13" t="s">
        <v>495</v>
      </c>
      <c r="F20" s="13" t="s">
        <v>37</v>
      </c>
      <c r="G20" s="14">
        <v>138940</v>
      </c>
      <c r="H20" s="22">
        <v>151.34</v>
      </c>
      <c r="I20" s="25">
        <v>151.34</v>
      </c>
      <c r="J20" s="24">
        <v>0</v>
      </c>
    </row>
    <row r="21" spans="1:10" x14ac:dyDescent="0.25">
      <c r="A21" s="21" t="s">
        <v>806</v>
      </c>
      <c r="B21" s="11" t="s">
        <v>7</v>
      </c>
      <c r="C21" s="12" t="s">
        <v>572</v>
      </c>
      <c r="D21" s="16" t="s">
        <v>35</v>
      </c>
      <c r="E21" s="13" t="s">
        <v>36</v>
      </c>
      <c r="F21" s="13" t="s">
        <v>37</v>
      </c>
      <c r="G21" s="14">
        <v>138941</v>
      </c>
      <c r="H21" s="22">
        <v>151.34</v>
      </c>
      <c r="I21" s="25">
        <v>151.34</v>
      </c>
      <c r="J21" s="24">
        <v>0</v>
      </c>
    </row>
    <row r="22" spans="1:10" x14ac:dyDescent="0.25">
      <c r="A22" s="21" t="s">
        <v>805</v>
      </c>
      <c r="B22" s="11" t="s">
        <v>7</v>
      </c>
      <c r="C22" s="12" t="s">
        <v>572</v>
      </c>
      <c r="D22" s="16" t="s">
        <v>35</v>
      </c>
      <c r="E22" s="13" t="s">
        <v>38</v>
      </c>
      <c r="F22" s="13" t="s">
        <v>37</v>
      </c>
      <c r="G22" s="14">
        <v>138942</v>
      </c>
      <c r="H22" s="22">
        <v>262.92</v>
      </c>
      <c r="I22" s="25">
        <v>262.92</v>
      </c>
      <c r="J22" s="24">
        <v>0</v>
      </c>
    </row>
    <row r="23" spans="1:10" x14ac:dyDescent="0.25">
      <c r="A23" s="21" t="s">
        <v>804</v>
      </c>
      <c r="B23" s="11" t="s">
        <v>7</v>
      </c>
      <c r="C23" s="12" t="s">
        <v>572</v>
      </c>
      <c r="D23" s="16" t="s">
        <v>35</v>
      </c>
      <c r="E23" s="13" t="s">
        <v>39</v>
      </c>
      <c r="F23" s="13" t="s">
        <v>37</v>
      </c>
      <c r="G23" s="14">
        <v>138943</v>
      </c>
      <c r="H23" s="22">
        <v>392.28</v>
      </c>
      <c r="I23" s="25">
        <v>392.28</v>
      </c>
      <c r="J23" s="24">
        <v>0</v>
      </c>
    </row>
    <row r="24" spans="1:10" x14ac:dyDescent="0.25">
      <c r="A24" s="21" t="s">
        <v>803</v>
      </c>
      <c r="B24" s="11" t="s">
        <v>7</v>
      </c>
      <c r="C24" s="12" t="s">
        <v>572</v>
      </c>
      <c r="D24" s="16" t="s">
        <v>35</v>
      </c>
      <c r="E24" s="13" t="s">
        <v>40</v>
      </c>
      <c r="F24" s="13" t="s">
        <v>37</v>
      </c>
      <c r="G24" s="14">
        <v>138944</v>
      </c>
      <c r="H24" s="22">
        <v>505.54</v>
      </c>
      <c r="I24" s="25">
        <v>505.54</v>
      </c>
      <c r="J24" s="24">
        <v>0</v>
      </c>
    </row>
    <row r="25" spans="1:10" x14ac:dyDescent="0.25">
      <c r="A25" s="21" t="s">
        <v>802</v>
      </c>
      <c r="B25" s="11" t="s">
        <v>7</v>
      </c>
      <c r="C25" s="12" t="s">
        <v>572</v>
      </c>
      <c r="D25" s="16" t="s">
        <v>35</v>
      </c>
      <c r="E25" s="13" t="s">
        <v>41</v>
      </c>
      <c r="F25" s="13" t="s">
        <v>37</v>
      </c>
      <c r="G25" s="14">
        <v>138945</v>
      </c>
      <c r="H25" s="22">
        <v>738.36</v>
      </c>
      <c r="I25" s="25">
        <v>738.36</v>
      </c>
      <c r="J25" s="24">
        <v>0</v>
      </c>
    </row>
    <row r="26" spans="1:10" x14ac:dyDescent="0.25">
      <c r="A26" s="76" t="s">
        <v>43</v>
      </c>
      <c r="B26" s="77" t="s">
        <v>7</v>
      </c>
      <c r="C26" s="18" t="s">
        <v>573</v>
      </c>
      <c r="D26" s="18" t="s">
        <v>45</v>
      </c>
      <c r="E26" s="75" t="s">
        <v>46</v>
      </c>
      <c r="F26" s="75" t="s">
        <v>47</v>
      </c>
      <c r="G26" s="73">
        <v>13620</v>
      </c>
      <c r="H26" s="22">
        <v>0.97</v>
      </c>
      <c r="I26" s="25">
        <v>0.98</v>
      </c>
      <c r="J26" s="24">
        <v>0.01</v>
      </c>
    </row>
    <row r="27" spans="1:10" x14ac:dyDescent="0.25">
      <c r="A27" s="21" t="s">
        <v>48</v>
      </c>
      <c r="B27" s="11" t="s">
        <v>7</v>
      </c>
      <c r="C27" s="19" t="s">
        <v>573</v>
      </c>
      <c r="D27" s="18" t="s">
        <v>45</v>
      </c>
      <c r="E27" s="13" t="s">
        <v>46</v>
      </c>
      <c r="F27" s="13" t="s">
        <v>10</v>
      </c>
      <c r="G27" s="14">
        <v>13620</v>
      </c>
      <c r="H27" s="22">
        <v>48.7</v>
      </c>
      <c r="I27" s="25">
        <v>48.7</v>
      </c>
      <c r="J27" s="24">
        <v>0</v>
      </c>
    </row>
    <row r="28" spans="1:10" x14ac:dyDescent="0.25">
      <c r="A28" s="21" t="s">
        <v>49</v>
      </c>
      <c r="B28" s="11" t="s">
        <v>7</v>
      </c>
      <c r="C28" s="19" t="s">
        <v>573</v>
      </c>
      <c r="D28" s="18" t="s">
        <v>45</v>
      </c>
      <c r="E28" s="13" t="s">
        <v>50</v>
      </c>
      <c r="F28" s="13" t="s">
        <v>47</v>
      </c>
      <c r="G28" s="14">
        <v>13621</v>
      </c>
      <c r="H28" s="22">
        <v>2.1800000000000002</v>
      </c>
      <c r="I28" s="25">
        <v>2.1800000000000002</v>
      </c>
      <c r="J28" s="24">
        <v>0</v>
      </c>
    </row>
    <row r="29" spans="1:10" x14ac:dyDescent="0.25">
      <c r="A29" s="21" t="s">
        <v>51</v>
      </c>
      <c r="B29" s="11" t="s">
        <v>7</v>
      </c>
      <c r="C29" s="19" t="s">
        <v>573</v>
      </c>
      <c r="D29" s="18" t="s">
        <v>45</v>
      </c>
      <c r="E29" s="13" t="s">
        <v>50</v>
      </c>
      <c r="F29" s="13" t="s">
        <v>10</v>
      </c>
      <c r="G29" s="14">
        <v>13621</v>
      </c>
      <c r="H29" s="22">
        <v>109.6</v>
      </c>
      <c r="I29" s="25">
        <v>109.6</v>
      </c>
      <c r="J29" s="24">
        <v>0</v>
      </c>
    </row>
    <row r="30" spans="1:10" x14ac:dyDescent="0.25">
      <c r="A30" s="21" t="s">
        <v>52</v>
      </c>
      <c r="B30" s="11" t="s">
        <v>7</v>
      </c>
      <c r="C30" s="19" t="s">
        <v>573</v>
      </c>
      <c r="D30" s="18" t="s">
        <v>45</v>
      </c>
      <c r="E30" s="13" t="s">
        <v>53</v>
      </c>
      <c r="F30" s="13" t="s">
        <v>47</v>
      </c>
      <c r="G30" s="14">
        <v>13615</v>
      </c>
      <c r="H30" s="22">
        <v>2.63</v>
      </c>
      <c r="I30" s="25">
        <v>2.63</v>
      </c>
      <c r="J30" s="24">
        <v>0</v>
      </c>
    </row>
    <row r="31" spans="1:10" x14ac:dyDescent="0.25">
      <c r="A31" s="21" t="s">
        <v>54</v>
      </c>
      <c r="B31" s="11" t="s">
        <v>7</v>
      </c>
      <c r="C31" s="19" t="s">
        <v>573</v>
      </c>
      <c r="D31" s="18" t="s">
        <v>45</v>
      </c>
      <c r="E31" s="13" t="s">
        <v>53</v>
      </c>
      <c r="F31" s="13" t="s">
        <v>15</v>
      </c>
      <c r="G31" s="14">
        <v>13615</v>
      </c>
      <c r="H31" s="22">
        <v>65.75</v>
      </c>
      <c r="I31" s="25">
        <v>65.75</v>
      </c>
      <c r="J31" s="24">
        <v>0</v>
      </c>
    </row>
    <row r="32" spans="1:10" x14ac:dyDescent="0.25">
      <c r="A32" s="21" t="s">
        <v>55</v>
      </c>
      <c r="B32" s="11" t="s">
        <v>7</v>
      </c>
      <c r="C32" s="19" t="s">
        <v>573</v>
      </c>
      <c r="D32" s="18" t="s">
        <v>45</v>
      </c>
      <c r="E32" s="13" t="s">
        <v>56</v>
      </c>
      <c r="F32" s="13" t="s">
        <v>47</v>
      </c>
      <c r="G32" s="14">
        <v>13622</v>
      </c>
      <c r="H32" s="22">
        <v>3.89</v>
      </c>
      <c r="I32" s="25">
        <v>3.89</v>
      </c>
      <c r="J32" s="24">
        <v>0</v>
      </c>
    </row>
    <row r="33" spans="1:10" x14ac:dyDescent="0.25">
      <c r="A33" s="21" t="s">
        <v>57</v>
      </c>
      <c r="B33" s="11" t="s">
        <v>7</v>
      </c>
      <c r="C33" s="19" t="s">
        <v>573</v>
      </c>
      <c r="D33" s="18" t="s">
        <v>45</v>
      </c>
      <c r="E33" s="13" t="s">
        <v>56</v>
      </c>
      <c r="F33" s="13" t="s">
        <v>10</v>
      </c>
      <c r="G33" s="14">
        <v>13622</v>
      </c>
      <c r="H33" s="22">
        <v>194.88</v>
      </c>
      <c r="I33" s="25">
        <v>194.88</v>
      </c>
      <c r="J33" s="24">
        <v>0</v>
      </c>
    </row>
    <row r="34" spans="1:10" x14ac:dyDescent="0.25">
      <c r="A34" s="21" t="s">
        <v>393</v>
      </c>
      <c r="B34" s="11" t="s">
        <v>7</v>
      </c>
      <c r="C34" s="19" t="s">
        <v>573</v>
      </c>
      <c r="D34" s="18" t="s">
        <v>45</v>
      </c>
      <c r="E34" s="13" t="s">
        <v>375</v>
      </c>
      <c r="F34" s="13" t="s">
        <v>10</v>
      </c>
      <c r="G34" s="14">
        <v>13623</v>
      </c>
      <c r="H34" s="22">
        <v>389.76</v>
      </c>
      <c r="I34" s="25">
        <v>389.76</v>
      </c>
      <c r="J34" s="23">
        <v>0</v>
      </c>
    </row>
    <row r="35" spans="1:10" x14ac:dyDescent="0.25">
      <c r="A35" s="21" t="s">
        <v>58</v>
      </c>
      <c r="B35" s="11" t="s">
        <v>7</v>
      </c>
      <c r="C35" s="19" t="s">
        <v>574</v>
      </c>
      <c r="D35" s="18" t="s">
        <v>45</v>
      </c>
      <c r="E35" s="13" t="s">
        <v>46</v>
      </c>
      <c r="F35" s="13" t="s">
        <v>10</v>
      </c>
      <c r="G35" s="14" t="s">
        <v>59</v>
      </c>
      <c r="H35" s="78">
        <v>24.34</v>
      </c>
      <c r="I35" s="79">
        <v>24.34</v>
      </c>
      <c r="J35" s="24">
        <v>0</v>
      </c>
    </row>
    <row r="36" spans="1:10" x14ac:dyDescent="0.25">
      <c r="A36" s="21" t="s">
        <v>60</v>
      </c>
      <c r="B36" s="11" t="s">
        <v>7</v>
      </c>
      <c r="C36" s="19" t="s">
        <v>574</v>
      </c>
      <c r="D36" s="18" t="s">
        <v>45</v>
      </c>
      <c r="E36" s="13" t="s">
        <v>50</v>
      </c>
      <c r="F36" s="13" t="s">
        <v>10</v>
      </c>
      <c r="G36" s="14">
        <v>18503</v>
      </c>
      <c r="H36" s="78">
        <v>54.79</v>
      </c>
      <c r="I36" s="79">
        <v>54.79</v>
      </c>
      <c r="J36" s="24">
        <v>0</v>
      </c>
    </row>
    <row r="37" spans="1:10" x14ac:dyDescent="0.25">
      <c r="A37" s="21" t="s">
        <v>61</v>
      </c>
      <c r="B37" s="11" t="s">
        <v>7</v>
      </c>
      <c r="C37" s="19" t="s">
        <v>574</v>
      </c>
      <c r="D37" s="18" t="s">
        <v>45</v>
      </c>
      <c r="E37" s="13" t="s">
        <v>56</v>
      </c>
      <c r="F37" s="13" t="s">
        <v>10</v>
      </c>
      <c r="G37" s="14">
        <v>18506</v>
      </c>
      <c r="H37" s="78">
        <v>97.44</v>
      </c>
      <c r="I37" s="79">
        <v>97.44</v>
      </c>
      <c r="J37" s="24">
        <v>0</v>
      </c>
    </row>
    <row r="38" spans="1:10" x14ac:dyDescent="0.25">
      <c r="A38" s="21" t="s">
        <v>764</v>
      </c>
      <c r="B38" s="11" t="s">
        <v>7</v>
      </c>
      <c r="C38" s="19" t="s">
        <v>574</v>
      </c>
      <c r="D38" s="18" t="s">
        <v>45</v>
      </c>
      <c r="E38" s="13" t="s">
        <v>765</v>
      </c>
      <c r="F38" s="13" t="s">
        <v>10</v>
      </c>
      <c r="G38" s="14">
        <v>18524</v>
      </c>
      <c r="H38" s="78">
        <v>140.31</v>
      </c>
      <c r="I38" s="79">
        <v>140.31</v>
      </c>
      <c r="J38" s="24">
        <v>0</v>
      </c>
    </row>
    <row r="39" spans="1:10" x14ac:dyDescent="0.25">
      <c r="A39" s="21" t="s">
        <v>62</v>
      </c>
      <c r="B39" s="11" t="s">
        <v>7</v>
      </c>
      <c r="C39" s="19" t="s">
        <v>575</v>
      </c>
      <c r="D39" s="19" t="s">
        <v>64</v>
      </c>
      <c r="E39" s="13" t="s">
        <v>46</v>
      </c>
      <c r="F39" s="13" t="s">
        <v>47</v>
      </c>
      <c r="G39" s="14">
        <v>12076</v>
      </c>
      <c r="H39" s="22">
        <v>0.97</v>
      </c>
      <c r="I39" s="25">
        <v>0.98</v>
      </c>
      <c r="J39" s="24">
        <v>0.01</v>
      </c>
    </row>
    <row r="40" spans="1:10" x14ac:dyDescent="0.25">
      <c r="A40" s="21" t="s">
        <v>65</v>
      </c>
      <c r="B40" s="11" t="s">
        <v>7</v>
      </c>
      <c r="C40" s="19" t="s">
        <v>575</v>
      </c>
      <c r="D40" s="19" t="s">
        <v>64</v>
      </c>
      <c r="E40" s="13" t="s">
        <v>46</v>
      </c>
      <c r="F40" s="13" t="s">
        <v>66</v>
      </c>
      <c r="G40" s="14">
        <v>12076</v>
      </c>
      <c r="H40" s="22">
        <v>73.06</v>
      </c>
      <c r="I40" s="25">
        <v>73.06</v>
      </c>
      <c r="J40" s="24">
        <v>0</v>
      </c>
    </row>
    <row r="41" spans="1:10" x14ac:dyDescent="0.25">
      <c r="A41" s="21" t="s">
        <v>67</v>
      </c>
      <c r="B41" s="11" t="s">
        <v>7</v>
      </c>
      <c r="C41" s="19" t="s">
        <v>575</v>
      </c>
      <c r="D41" s="19" t="s">
        <v>64</v>
      </c>
      <c r="E41" s="13" t="s">
        <v>68</v>
      </c>
      <c r="F41" s="13" t="s">
        <v>47</v>
      </c>
      <c r="G41" s="14">
        <v>12082</v>
      </c>
      <c r="H41" s="22">
        <v>2.1800000000000002</v>
      </c>
      <c r="I41" s="25">
        <v>2.1800000000000002</v>
      </c>
      <c r="J41" s="24">
        <v>0</v>
      </c>
    </row>
    <row r="42" spans="1:10" x14ac:dyDescent="0.25">
      <c r="A42" s="21" t="s">
        <v>69</v>
      </c>
      <c r="B42" s="11" t="s">
        <v>7</v>
      </c>
      <c r="C42" s="19" t="s">
        <v>575</v>
      </c>
      <c r="D42" s="19" t="s">
        <v>64</v>
      </c>
      <c r="E42" s="13" t="s">
        <v>50</v>
      </c>
      <c r="F42" s="13" t="s">
        <v>66</v>
      </c>
      <c r="G42" s="14">
        <v>12082</v>
      </c>
      <c r="H42" s="22">
        <v>164.41</v>
      </c>
      <c r="I42" s="25">
        <v>164.41</v>
      </c>
      <c r="J42" s="24">
        <v>0</v>
      </c>
    </row>
    <row r="43" spans="1:10" x14ac:dyDescent="0.25">
      <c r="A43" s="21" t="s">
        <v>70</v>
      </c>
      <c r="B43" s="11" t="s">
        <v>7</v>
      </c>
      <c r="C43" s="19" t="s">
        <v>575</v>
      </c>
      <c r="D43" s="19" t="s">
        <v>64</v>
      </c>
      <c r="E43" s="13" t="s">
        <v>56</v>
      </c>
      <c r="F43" s="13" t="s">
        <v>47</v>
      </c>
      <c r="G43" s="14">
        <v>12065</v>
      </c>
      <c r="H43" s="22">
        <v>3.89</v>
      </c>
      <c r="I43" s="25">
        <v>3.89</v>
      </c>
      <c r="J43" s="24">
        <v>0</v>
      </c>
    </row>
    <row r="44" spans="1:10" x14ac:dyDescent="0.25">
      <c r="A44" s="21" t="s">
        <v>71</v>
      </c>
      <c r="B44" s="11" t="s">
        <v>7</v>
      </c>
      <c r="C44" s="19" t="s">
        <v>575</v>
      </c>
      <c r="D44" s="19" t="s">
        <v>64</v>
      </c>
      <c r="E44" s="13" t="s">
        <v>56</v>
      </c>
      <c r="F44" s="13" t="s">
        <v>66</v>
      </c>
      <c r="G44" s="14">
        <v>12065</v>
      </c>
      <c r="H44" s="22">
        <v>292.32</v>
      </c>
      <c r="I44" s="25">
        <v>292.32</v>
      </c>
      <c r="J44" s="24">
        <v>0</v>
      </c>
    </row>
    <row r="45" spans="1:10" x14ac:dyDescent="0.25">
      <c r="A45" s="21" t="s">
        <v>394</v>
      </c>
      <c r="B45" s="11" t="s">
        <v>7</v>
      </c>
      <c r="C45" s="19" t="s">
        <v>575</v>
      </c>
      <c r="D45" s="19" t="s">
        <v>64</v>
      </c>
      <c r="E45" s="13" t="s">
        <v>374</v>
      </c>
      <c r="F45" s="13" t="s">
        <v>442</v>
      </c>
      <c r="G45" s="14">
        <v>12071</v>
      </c>
      <c r="H45" s="22">
        <v>584.64</v>
      </c>
      <c r="I45" s="25">
        <v>584.64</v>
      </c>
      <c r="J45" s="24">
        <v>0</v>
      </c>
    </row>
    <row r="46" spans="1:10" x14ac:dyDescent="0.25">
      <c r="A46" s="21" t="s">
        <v>76</v>
      </c>
      <c r="B46" s="11" t="s">
        <v>7</v>
      </c>
      <c r="C46" s="19" t="s">
        <v>576</v>
      </c>
      <c r="D46" s="19" t="s">
        <v>64</v>
      </c>
      <c r="E46" s="13" t="s">
        <v>46</v>
      </c>
      <c r="F46" s="13" t="s">
        <v>10</v>
      </c>
      <c r="G46" s="14">
        <v>12075</v>
      </c>
      <c r="H46" s="22">
        <v>24.34</v>
      </c>
      <c r="I46" s="25">
        <v>24.34</v>
      </c>
      <c r="J46" s="24">
        <v>0</v>
      </c>
    </row>
    <row r="47" spans="1:10" x14ac:dyDescent="0.25">
      <c r="A47" s="21" t="s">
        <v>77</v>
      </c>
      <c r="B47" s="11" t="s">
        <v>7</v>
      </c>
      <c r="C47" s="19" t="s">
        <v>576</v>
      </c>
      <c r="D47" s="19" t="s">
        <v>64</v>
      </c>
      <c r="E47" s="13" t="s">
        <v>50</v>
      </c>
      <c r="F47" s="13" t="s">
        <v>10</v>
      </c>
      <c r="G47" s="14">
        <v>12081</v>
      </c>
      <c r="H47" s="22">
        <v>54.79</v>
      </c>
      <c r="I47" s="25">
        <v>54.79</v>
      </c>
      <c r="J47" s="24">
        <v>0</v>
      </c>
    </row>
    <row r="48" spans="1:10" x14ac:dyDescent="0.25">
      <c r="A48" s="21" t="s">
        <v>78</v>
      </c>
      <c r="B48" s="11" t="s">
        <v>7</v>
      </c>
      <c r="C48" s="19" t="s">
        <v>576</v>
      </c>
      <c r="D48" s="19" t="s">
        <v>64</v>
      </c>
      <c r="E48" s="13" t="s">
        <v>56</v>
      </c>
      <c r="F48" s="13" t="s">
        <v>10</v>
      </c>
      <c r="G48" s="14">
        <v>12064</v>
      </c>
      <c r="H48" s="22">
        <v>91</v>
      </c>
      <c r="I48" s="25">
        <v>91</v>
      </c>
      <c r="J48" s="24">
        <v>0</v>
      </c>
    </row>
    <row r="49" spans="1:10" x14ac:dyDescent="0.25">
      <c r="A49" s="21" t="s">
        <v>395</v>
      </c>
      <c r="B49" s="11" t="s">
        <v>7</v>
      </c>
      <c r="C49" s="19" t="s">
        <v>576</v>
      </c>
      <c r="D49" s="19" t="s">
        <v>64</v>
      </c>
      <c r="E49" s="13" t="s">
        <v>374</v>
      </c>
      <c r="F49" s="13" t="s">
        <v>10</v>
      </c>
      <c r="G49" s="14">
        <v>12070</v>
      </c>
      <c r="H49" s="22">
        <v>194.88</v>
      </c>
      <c r="I49" s="25">
        <v>194.88</v>
      </c>
      <c r="J49" s="24">
        <v>0</v>
      </c>
    </row>
    <row r="50" spans="1:10" x14ac:dyDescent="0.25">
      <c r="A50" s="21" t="s">
        <v>72</v>
      </c>
      <c r="B50" s="11" t="s">
        <v>7</v>
      </c>
      <c r="C50" s="19" t="s">
        <v>575</v>
      </c>
      <c r="D50" s="19" t="s">
        <v>73</v>
      </c>
      <c r="E50" s="13" t="s">
        <v>46</v>
      </c>
      <c r="F50" s="13" t="s">
        <v>10</v>
      </c>
      <c r="G50" s="14">
        <v>12079</v>
      </c>
      <c r="H50" s="22">
        <v>48.7</v>
      </c>
      <c r="I50" s="25">
        <v>48.7</v>
      </c>
      <c r="J50" s="24">
        <v>0</v>
      </c>
    </row>
    <row r="51" spans="1:10" x14ac:dyDescent="0.25">
      <c r="A51" s="21" t="s">
        <v>74</v>
      </c>
      <c r="B51" s="11" t="s">
        <v>7</v>
      </c>
      <c r="C51" s="19" t="s">
        <v>575</v>
      </c>
      <c r="D51" s="19" t="s">
        <v>73</v>
      </c>
      <c r="E51" s="13" t="s">
        <v>50</v>
      </c>
      <c r="F51" s="13" t="s">
        <v>10</v>
      </c>
      <c r="G51" s="14">
        <v>12085</v>
      </c>
      <c r="H51" s="22">
        <v>109.6</v>
      </c>
      <c r="I51" s="25">
        <v>109.6</v>
      </c>
      <c r="J51" s="24">
        <v>0</v>
      </c>
    </row>
    <row r="52" spans="1:10" x14ac:dyDescent="0.25">
      <c r="A52" s="21" t="s">
        <v>75</v>
      </c>
      <c r="B52" s="11" t="s">
        <v>7</v>
      </c>
      <c r="C52" s="19" t="s">
        <v>575</v>
      </c>
      <c r="D52" s="19" t="s">
        <v>73</v>
      </c>
      <c r="E52" s="13" t="s">
        <v>56</v>
      </c>
      <c r="F52" s="13" t="s">
        <v>10</v>
      </c>
      <c r="G52" s="14">
        <v>12068</v>
      </c>
      <c r="H52" s="22">
        <v>194.88</v>
      </c>
      <c r="I52" s="25">
        <v>194.88</v>
      </c>
      <c r="J52" s="24">
        <v>0</v>
      </c>
    </row>
    <row r="53" spans="1:10" x14ac:dyDescent="0.25">
      <c r="A53" s="21" t="s">
        <v>392</v>
      </c>
      <c r="B53" s="11" t="s">
        <v>7</v>
      </c>
      <c r="C53" s="19" t="s">
        <v>575</v>
      </c>
      <c r="D53" s="19" t="s">
        <v>73</v>
      </c>
      <c r="E53" s="13" t="s">
        <v>374</v>
      </c>
      <c r="F53" s="13" t="s">
        <v>10</v>
      </c>
      <c r="G53" s="14">
        <v>12073</v>
      </c>
      <c r="H53" s="22">
        <v>389.76</v>
      </c>
      <c r="I53" s="25">
        <v>389.76</v>
      </c>
      <c r="J53" s="24">
        <v>0</v>
      </c>
    </row>
    <row r="54" spans="1:10" x14ac:dyDescent="0.25">
      <c r="A54" s="21" t="s">
        <v>79</v>
      </c>
      <c r="B54" s="11" t="s">
        <v>7</v>
      </c>
      <c r="C54" s="19" t="s">
        <v>576</v>
      </c>
      <c r="D54" s="19" t="s">
        <v>73</v>
      </c>
      <c r="E54" s="13" t="s">
        <v>46</v>
      </c>
      <c r="F54" s="13" t="s">
        <v>10</v>
      </c>
      <c r="G54" s="14">
        <v>12078</v>
      </c>
      <c r="H54" s="22">
        <v>24.34</v>
      </c>
      <c r="I54" s="25">
        <v>24.34</v>
      </c>
      <c r="J54" s="24">
        <v>0</v>
      </c>
    </row>
    <row r="55" spans="1:10" x14ac:dyDescent="0.25">
      <c r="A55" s="21" t="s">
        <v>80</v>
      </c>
      <c r="B55" s="11" t="s">
        <v>7</v>
      </c>
      <c r="C55" s="19" t="s">
        <v>576</v>
      </c>
      <c r="D55" s="19" t="s">
        <v>73</v>
      </c>
      <c r="E55" s="13" t="s">
        <v>50</v>
      </c>
      <c r="F55" s="13" t="s">
        <v>10</v>
      </c>
      <c r="G55" s="14">
        <v>12084</v>
      </c>
      <c r="H55" s="22">
        <v>54.79</v>
      </c>
      <c r="I55" s="25">
        <v>54.79</v>
      </c>
      <c r="J55" s="24">
        <v>0</v>
      </c>
    </row>
    <row r="56" spans="1:10" x14ac:dyDescent="0.25">
      <c r="A56" s="21" t="s">
        <v>81</v>
      </c>
      <c r="B56" s="11" t="s">
        <v>7</v>
      </c>
      <c r="C56" s="19" t="s">
        <v>576</v>
      </c>
      <c r="D56" s="19" t="s">
        <v>73</v>
      </c>
      <c r="E56" s="13" t="s">
        <v>56</v>
      </c>
      <c r="F56" s="13" t="s">
        <v>10</v>
      </c>
      <c r="G56" s="14">
        <v>12067</v>
      </c>
      <c r="H56" s="22">
        <v>97.44</v>
      </c>
      <c r="I56" s="25">
        <v>97.44</v>
      </c>
      <c r="J56" s="24">
        <v>0</v>
      </c>
    </row>
    <row r="57" spans="1:10" x14ac:dyDescent="0.25">
      <c r="A57" s="21" t="s">
        <v>396</v>
      </c>
      <c r="B57" s="11" t="s">
        <v>7</v>
      </c>
      <c r="C57" s="19" t="s">
        <v>576</v>
      </c>
      <c r="D57" s="19" t="s">
        <v>73</v>
      </c>
      <c r="E57" s="13" t="s">
        <v>374</v>
      </c>
      <c r="F57" s="13" t="s">
        <v>10</v>
      </c>
      <c r="G57" s="14">
        <v>12072</v>
      </c>
      <c r="H57" s="22">
        <v>194.88</v>
      </c>
      <c r="I57" s="25">
        <v>194.88</v>
      </c>
      <c r="J57" s="24">
        <v>0</v>
      </c>
    </row>
    <row r="58" spans="1:10" x14ac:dyDescent="0.25">
      <c r="A58" s="21" t="s">
        <v>809</v>
      </c>
      <c r="B58" s="11" t="s">
        <v>7</v>
      </c>
      <c r="C58" s="19" t="s">
        <v>577</v>
      </c>
      <c r="D58" s="19" t="s">
        <v>84</v>
      </c>
      <c r="E58" s="13" t="s">
        <v>46</v>
      </c>
      <c r="F58" s="13" t="s">
        <v>85</v>
      </c>
      <c r="G58" s="14">
        <v>280000</v>
      </c>
      <c r="H58" s="22">
        <v>383.6</v>
      </c>
      <c r="I58" s="25">
        <v>383.6</v>
      </c>
      <c r="J58" s="24">
        <v>0</v>
      </c>
    </row>
    <row r="59" spans="1:10" x14ac:dyDescent="0.25">
      <c r="A59" s="21" t="s">
        <v>810</v>
      </c>
      <c r="B59" s="11" t="s">
        <v>7</v>
      </c>
      <c r="C59" s="19" t="s">
        <v>577</v>
      </c>
      <c r="D59" s="19" t="s">
        <v>84</v>
      </c>
      <c r="E59" s="13" t="s">
        <v>56</v>
      </c>
      <c r="F59" s="13" t="s">
        <v>66</v>
      </c>
      <c r="G59" s="14">
        <v>280001</v>
      </c>
      <c r="H59" s="22">
        <v>663.6</v>
      </c>
      <c r="I59" s="25">
        <v>663.6</v>
      </c>
      <c r="J59" s="24">
        <v>0</v>
      </c>
    </row>
    <row r="60" spans="1:10" x14ac:dyDescent="0.25">
      <c r="A60" s="21" t="s">
        <v>811</v>
      </c>
      <c r="B60" s="11" t="s">
        <v>7</v>
      </c>
      <c r="C60" s="19" t="s">
        <v>577</v>
      </c>
      <c r="D60" s="19" t="s">
        <v>84</v>
      </c>
      <c r="E60" s="13" t="s">
        <v>374</v>
      </c>
      <c r="F60" s="13" t="s">
        <v>15</v>
      </c>
      <c r="G60" s="14">
        <v>280002</v>
      </c>
      <c r="H60" s="22">
        <v>431.9</v>
      </c>
      <c r="I60" s="25">
        <v>431.9</v>
      </c>
      <c r="J60" s="24">
        <v>0</v>
      </c>
    </row>
    <row r="61" spans="1:10" x14ac:dyDescent="0.25">
      <c r="A61" s="21" t="s">
        <v>812</v>
      </c>
      <c r="B61" s="11" t="s">
        <v>7</v>
      </c>
      <c r="C61" s="19" t="s">
        <v>577</v>
      </c>
      <c r="D61" s="19" t="s">
        <v>84</v>
      </c>
      <c r="E61" s="13" t="s">
        <v>376</v>
      </c>
      <c r="F61" s="13" t="s">
        <v>32</v>
      </c>
      <c r="G61" s="14">
        <v>280003</v>
      </c>
      <c r="H61" s="22">
        <v>662.55</v>
      </c>
      <c r="I61" s="25">
        <v>662.55</v>
      </c>
      <c r="J61" s="24">
        <v>0</v>
      </c>
    </row>
    <row r="62" spans="1:10" x14ac:dyDescent="0.25">
      <c r="A62" s="21" t="s">
        <v>813</v>
      </c>
      <c r="B62" s="11" t="s">
        <v>7</v>
      </c>
      <c r="C62" s="19" t="s">
        <v>578</v>
      </c>
      <c r="D62" s="19" t="s">
        <v>82</v>
      </c>
      <c r="E62" s="13" t="s">
        <v>46</v>
      </c>
      <c r="F62" s="13" t="s">
        <v>32</v>
      </c>
      <c r="G62" s="14">
        <v>280008</v>
      </c>
      <c r="H62" s="22">
        <v>48.65</v>
      </c>
      <c r="I62" s="25">
        <v>117.95</v>
      </c>
      <c r="J62" s="23">
        <v>69.300000000000011</v>
      </c>
    </row>
    <row r="63" spans="1:10" x14ac:dyDescent="0.25">
      <c r="A63" s="21" t="s">
        <v>814</v>
      </c>
      <c r="B63" s="11" t="s">
        <v>7</v>
      </c>
      <c r="C63" s="19" t="s">
        <v>578</v>
      </c>
      <c r="D63" s="19" t="s">
        <v>84</v>
      </c>
      <c r="E63" s="13" t="s">
        <v>46</v>
      </c>
      <c r="F63" s="13" t="s">
        <v>10</v>
      </c>
      <c r="G63" s="14">
        <v>280004</v>
      </c>
      <c r="H63" s="22">
        <v>194.6</v>
      </c>
      <c r="I63" s="25">
        <v>280</v>
      </c>
      <c r="J63" s="24">
        <v>85.4</v>
      </c>
    </row>
    <row r="64" spans="1:10" x14ac:dyDescent="0.25">
      <c r="A64" s="21" t="s">
        <v>815</v>
      </c>
      <c r="B64" s="11" t="s">
        <v>7</v>
      </c>
      <c r="C64" s="19" t="s">
        <v>578</v>
      </c>
      <c r="D64" s="19" t="s">
        <v>82</v>
      </c>
      <c r="E64" s="13" t="s">
        <v>56</v>
      </c>
      <c r="F64" s="13" t="s">
        <v>83</v>
      </c>
      <c r="G64" s="14">
        <v>280009</v>
      </c>
      <c r="H64" s="22">
        <v>77.84</v>
      </c>
      <c r="I64" s="25">
        <v>88.48</v>
      </c>
      <c r="J64" s="24">
        <v>10.64</v>
      </c>
    </row>
    <row r="65" spans="1:10" x14ac:dyDescent="0.25">
      <c r="A65" s="21" t="s">
        <v>816</v>
      </c>
      <c r="B65" s="11" t="s">
        <v>7</v>
      </c>
      <c r="C65" s="19" t="s">
        <v>578</v>
      </c>
      <c r="D65" s="19" t="s">
        <v>84</v>
      </c>
      <c r="E65" s="13" t="s">
        <v>56</v>
      </c>
      <c r="F65" s="13" t="s">
        <v>10</v>
      </c>
      <c r="G65" s="14">
        <v>280005</v>
      </c>
      <c r="H65" s="22">
        <v>776.98</v>
      </c>
      <c r="I65" s="25">
        <v>776.98</v>
      </c>
      <c r="J65" s="24">
        <v>0</v>
      </c>
    </row>
    <row r="66" spans="1:10" x14ac:dyDescent="0.25">
      <c r="A66" s="21" t="s">
        <v>817</v>
      </c>
      <c r="B66" s="11" t="s">
        <v>7</v>
      </c>
      <c r="C66" s="19" t="s">
        <v>578</v>
      </c>
      <c r="D66" s="19" t="s">
        <v>82</v>
      </c>
      <c r="E66" s="13" t="s">
        <v>374</v>
      </c>
      <c r="F66" s="13" t="s">
        <v>15</v>
      </c>
      <c r="G66" s="14">
        <v>280006</v>
      </c>
      <c r="H66" s="22">
        <v>776.98</v>
      </c>
      <c r="I66" s="25">
        <v>776.98</v>
      </c>
      <c r="J66" s="24">
        <v>0</v>
      </c>
    </row>
    <row r="67" spans="1:10" x14ac:dyDescent="0.25">
      <c r="A67" s="21" t="s">
        <v>818</v>
      </c>
      <c r="B67" s="11" t="s">
        <v>7</v>
      </c>
      <c r="C67" s="19" t="s">
        <v>578</v>
      </c>
      <c r="D67" s="19" t="s">
        <v>82</v>
      </c>
      <c r="E67" s="13" t="s">
        <v>376</v>
      </c>
      <c r="F67" s="13" t="s">
        <v>32</v>
      </c>
      <c r="G67" s="14">
        <v>280007</v>
      </c>
      <c r="H67" s="22">
        <v>1167.25</v>
      </c>
      <c r="I67" s="25">
        <v>1167.25</v>
      </c>
      <c r="J67" s="24">
        <v>0</v>
      </c>
    </row>
    <row r="68" spans="1:10" x14ac:dyDescent="0.25">
      <c r="A68" s="21" t="s">
        <v>89</v>
      </c>
      <c r="B68" s="11" t="s">
        <v>7</v>
      </c>
      <c r="C68" s="19" t="s">
        <v>579</v>
      </c>
      <c r="D68" s="19" t="s">
        <v>84</v>
      </c>
      <c r="E68" s="13" t="s">
        <v>56</v>
      </c>
      <c r="F68" s="13" t="s">
        <v>32</v>
      </c>
      <c r="G68" s="14">
        <v>30430</v>
      </c>
      <c r="H68" s="22">
        <v>101.5</v>
      </c>
      <c r="I68" s="25">
        <v>101.5</v>
      </c>
      <c r="J68" s="24">
        <v>0</v>
      </c>
    </row>
    <row r="69" spans="1:10" x14ac:dyDescent="0.25">
      <c r="A69" s="21" t="s">
        <v>400</v>
      </c>
      <c r="B69" s="11" t="s">
        <v>7</v>
      </c>
      <c r="C69" s="19" t="s">
        <v>579</v>
      </c>
      <c r="D69" s="19" t="s">
        <v>84</v>
      </c>
      <c r="E69" s="13" t="s">
        <v>374</v>
      </c>
      <c r="F69" s="13" t="s">
        <v>32</v>
      </c>
      <c r="G69" s="14">
        <v>30431</v>
      </c>
      <c r="H69" s="22">
        <v>155.75</v>
      </c>
      <c r="I69" s="25">
        <v>155.75</v>
      </c>
      <c r="J69" s="24">
        <v>0</v>
      </c>
    </row>
    <row r="70" spans="1:10" x14ac:dyDescent="0.25">
      <c r="A70" s="21" t="s">
        <v>401</v>
      </c>
      <c r="B70" s="11" t="s">
        <v>7</v>
      </c>
      <c r="C70" s="19" t="s">
        <v>579</v>
      </c>
      <c r="D70" s="19" t="s">
        <v>84</v>
      </c>
      <c r="E70" s="13" t="s">
        <v>378</v>
      </c>
      <c r="F70" s="13" t="s">
        <v>32</v>
      </c>
      <c r="G70" s="14">
        <v>30434</v>
      </c>
      <c r="H70" s="22">
        <v>218.75</v>
      </c>
      <c r="I70" s="25">
        <v>218.75</v>
      </c>
      <c r="J70" s="24">
        <v>0</v>
      </c>
    </row>
    <row r="71" spans="1:10" x14ac:dyDescent="0.25">
      <c r="A71" s="21" t="s">
        <v>402</v>
      </c>
      <c r="B71" s="11" t="s">
        <v>7</v>
      </c>
      <c r="C71" s="19" t="s">
        <v>579</v>
      </c>
      <c r="D71" s="19" t="s">
        <v>84</v>
      </c>
      <c r="E71" s="13" t="s">
        <v>379</v>
      </c>
      <c r="F71" s="13" t="s">
        <v>32</v>
      </c>
      <c r="G71" s="14">
        <v>30436</v>
      </c>
      <c r="H71" s="22">
        <v>441</v>
      </c>
      <c r="I71" s="25">
        <v>441</v>
      </c>
      <c r="J71" s="24">
        <v>0</v>
      </c>
    </row>
    <row r="72" spans="1:10" x14ac:dyDescent="0.25">
      <c r="A72" s="21" t="s">
        <v>87</v>
      </c>
      <c r="B72" s="11" t="s">
        <v>7</v>
      </c>
      <c r="C72" s="19" t="s">
        <v>742</v>
      </c>
      <c r="D72" s="19" t="s">
        <v>84</v>
      </c>
      <c r="E72" s="13" t="s">
        <v>56</v>
      </c>
      <c r="F72" s="13" t="s">
        <v>88</v>
      </c>
      <c r="G72" s="14">
        <v>30450</v>
      </c>
      <c r="H72" s="22">
        <v>466.2</v>
      </c>
      <c r="I72" s="25">
        <v>466.2</v>
      </c>
      <c r="J72" s="24">
        <v>0</v>
      </c>
    </row>
    <row r="73" spans="1:10" x14ac:dyDescent="0.25">
      <c r="A73" s="21" t="s">
        <v>397</v>
      </c>
      <c r="B73" s="11" t="s">
        <v>7</v>
      </c>
      <c r="C73" s="19" t="s">
        <v>742</v>
      </c>
      <c r="D73" s="19" t="s">
        <v>84</v>
      </c>
      <c r="E73" s="13" t="s">
        <v>374</v>
      </c>
      <c r="F73" s="13" t="s">
        <v>377</v>
      </c>
      <c r="G73" s="14">
        <v>30451</v>
      </c>
      <c r="H73" s="22">
        <v>466.2</v>
      </c>
      <c r="I73" s="25">
        <v>466.2</v>
      </c>
      <c r="J73" s="24">
        <v>0</v>
      </c>
    </row>
    <row r="74" spans="1:10" x14ac:dyDescent="0.25">
      <c r="A74" s="21" t="s">
        <v>398</v>
      </c>
      <c r="B74" s="11" t="s">
        <v>7</v>
      </c>
      <c r="C74" s="19" t="s">
        <v>742</v>
      </c>
      <c r="D74" s="19" t="s">
        <v>84</v>
      </c>
      <c r="E74" s="13" t="s">
        <v>378</v>
      </c>
      <c r="F74" s="13" t="s">
        <v>377</v>
      </c>
      <c r="G74" s="14">
        <v>30454</v>
      </c>
      <c r="H74" s="22">
        <v>739.2</v>
      </c>
      <c r="I74" s="25">
        <v>739.2</v>
      </c>
      <c r="J74" s="24">
        <v>0</v>
      </c>
    </row>
    <row r="75" spans="1:10" x14ac:dyDescent="0.25">
      <c r="A75" s="21" t="s">
        <v>399</v>
      </c>
      <c r="B75" s="11" t="s">
        <v>7</v>
      </c>
      <c r="C75" s="19" t="s">
        <v>742</v>
      </c>
      <c r="D75" s="19" t="s">
        <v>84</v>
      </c>
      <c r="E75" s="13" t="s">
        <v>379</v>
      </c>
      <c r="F75" s="13" t="s">
        <v>377</v>
      </c>
      <c r="G75" s="14">
        <v>30456</v>
      </c>
      <c r="H75" s="22">
        <v>1134</v>
      </c>
      <c r="I75" s="25">
        <v>1134</v>
      </c>
      <c r="J75" s="24">
        <v>0</v>
      </c>
    </row>
    <row r="76" spans="1:10" x14ac:dyDescent="0.25">
      <c r="A76" s="21" t="s">
        <v>107</v>
      </c>
      <c r="B76" s="11" t="s">
        <v>86</v>
      </c>
      <c r="C76" s="19" t="s">
        <v>747</v>
      </c>
      <c r="D76" s="19" t="s">
        <v>108</v>
      </c>
      <c r="E76" s="13" t="s">
        <v>109</v>
      </c>
      <c r="F76" s="13" t="s">
        <v>83</v>
      </c>
      <c r="G76" s="14">
        <v>23083</v>
      </c>
      <c r="H76" s="22">
        <v>142.80000000000001</v>
      </c>
      <c r="I76" s="25">
        <v>142.80000000000001</v>
      </c>
      <c r="J76" s="23">
        <v>0</v>
      </c>
    </row>
    <row r="77" spans="1:10" x14ac:dyDescent="0.25">
      <c r="A77" s="21" t="s">
        <v>110</v>
      </c>
      <c r="B77" s="11" t="s">
        <v>86</v>
      </c>
      <c r="C77" s="19" t="s">
        <v>747</v>
      </c>
      <c r="D77" s="19" t="s">
        <v>108</v>
      </c>
      <c r="E77" s="13" t="s">
        <v>111</v>
      </c>
      <c r="F77" s="13" t="s">
        <v>83</v>
      </c>
      <c r="G77" s="14">
        <v>23084</v>
      </c>
      <c r="H77" s="22">
        <v>226.8</v>
      </c>
      <c r="I77" s="25">
        <v>226.8</v>
      </c>
      <c r="J77" s="24">
        <v>0</v>
      </c>
    </row>
  </sheetData>
  <mergeCells count="9">
    <mergeCell ref="H4:H5"/>
    <mergeCell ref="I4:I5"/>
    <mergeCell ref="J4:J5"/>
    <mergeCell ref="A4:A5"/>
    <mergeCell ref="C4:C5"/>
    <mergeCell ref="D4:D5"/>
    <mergeCell ref="E4:E5"/>
    <mergeCell ref="F4:F5"/>
    <mergeCell ref="G4:G5"/>
  </mergeCells>
  <phoneticPr fontId="1" type="noConversion"/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6CE3-4644-4145-9323-1F3C16B804AF}">
  <dimension ref="A2:J60"/>
  <sheetViews>
    <sheetView topLeftCell="A30" workbookViewId="0">
      <selection activeCell="T59" sqref="T59"/>
    </sheetView>
  </sheetViews>
  <sheetFormatPr defaultRowHeight="13.2" x14ac:dyDescent="0.25"/>
  <cols>
    <col min="1" max="1" width="7.21875" style="1" customWidth="1"/>
    <col min="2" max="2" width="3.21875" style="2" bestFit="1" customWidth="1"/>
    <col min="3" max="3" width="31.77734375" style="3" customWidth="1"/>
    <col min="4" max="4" width="42.21875" style="3" customWidth="1"/>
    <col min="5" max="5" width="13.5546875" style="4" customWidth="1"/>
    <col min="6" max="6" width="5.44140625" style="4" customWidth="1"/>
    <col min="7" max="7" width="11" style="5" customWidth="1"/>
    <col min="8" max="9" width="10.77734375" style="6" customWidth="1"/>
    <col min="10" max="10" width="8.21875" style="7" customWidth="1"/>
  </cols>
  <sheetData>
    <row r="2" spans="1:10" ht="17.399999999999999" x14ac:dyDescent="0.3">
      <c r="C2" s="27" t="s">
        <v>488</v>
      </c>
    </row>
    <row r="4" spans="1:10" x14ac:dyDescent="0.25">
      <c r="A4" s="123" t="s">
        <v>569</v>
      </c>
      <c r="B4" s="9"/>
      <c r="C4" s="125" t="s">
        <v>0</v>
      </c>
      <c r="D4" s="125" t="s">
        <v>1</v>
      </c>
      <c r="E4" s="125" t="s">
        <v>2</v>
      </c>
      <c r="F4" s="125" t="s">
        <v>3</v>
      </c>
      <c r="G4" s="127" t="s">
        <v>4</v>
      </c>
      <c r="H4" s="128" t="s">
        <v>456</v>
      </c>
      <c r="I4" s="130" t="s">
        <v>457</v>
      </c>
      <c r="J4" s="128" t="s">
        <v>5</v>
      </c>
    </row>
    <row r="5" spans="1:10" ht="13.8" thickBot="1" x14ac:dyDescent="0.3">
      <c r="A5" s="124"/>
      <c r="B5" s="10"/>
      <c r="C5" s="126"/>
      <c r="D5" s="126"/>
      <c r="E5" s="126"/>
      <c r="F5" s="126"/>
      <c r="G5" s="126"/>
      <c r="H5" s="129"/>
      <c r="I5" s="131"/>
      <c r="J5" s="132"/>
    </row>
    <row r="6" spans="1:10" ht="13.8" thickTop="1" x14ac:dyDescent="0.25">
      <c r="A6" s="21" t="s">
        <v>740</v>
      </c>
      <c r="B6" s="11" t="s">
        <v>7</v>
      </c>
      <c r="C6" s="19" t="s">
        <v>181</v>
      </c>
      <c r="D6" s="19" t="s">
        <v>182</v>
      </c>
      <c r="E6" s="13" t="s">
        <v>741</v>
      </c>
      <c r="F6" s="13" t="s">
        <v>37</v>
      </c>
      <c r="G6" s="14">
        <v>14410</v>
      </c>
      <c r="H6" s="22">
        <v>7.84</v>
      </c>
      <c r="I6" s="25">
        <v>7.84</v>
      </c>
      <c r="J6" s="24">
        <v>0</v>
      </c>
    </row>
    <row r="7" spans="1:10" x14ac:dyDescent="0.25">
      <c r="A7" s="21" t="s">
        <v>184</v>
      </c>
      <c r="B7" s="11" t="s">
        <v>7</v>
      </c>
      <c r="C7" s="19" t="s">
        <v>181</v>
      </c>
      <c r="D7" s="19" t="s">
        <v>182</v>
      </c>
      <c r="E7" s="13" t="s">
        <v>185</v>
      </c>
      <c r="F7" s="13" t="s">
        <v>37</v>
      </c>
      <c r="G7" s="14">
        <v>14411</v>
      </c>
      <c r="H7" s="22">
        <v>9.17</v>
      </c>
      <c r="I7" s="25">
        <v>9.17</v>
      </c>
      <c r="J7" s="24">
        <v>0</v>
      </c>
    </row>
    <row r="8" spans="1:10" x14ac:dyDescent="0.25">
      <c r="A8" s="21" t="s">
        <v>186</v>
      </c>
      <c r="B8" s="11" t="s">
        <v>7</v>
      </c>
      <c r="C8" s="19" t="s">
        <v>181</v>
      </c>
      <c r="D8" s="19" t="s">
        <v>182</v>
      </c>
      <c r="E8" s="13" t="s">
        <v>187</v>
      </c>
      <c r="F8" s="13" t="s">
        <v>37</v>
      </c>
      <c r="G8" s="14">
        <v>14412</v>
      </c>
      <c r="H8" s="22">
        <v>9.8699999999999992</v>
      </c>
      <c r="I8" s="25">
        <v>9.8699999999999992</v>
      </c>
      <c r="J8" s="24">
        <v>0</v>
      </c>
    </row>
    <row r="9" spans="1:10" x14ac:dyDescent="0.25">
      <c r="A9" s="21" t="s">
        <v>188</v>
      </c>
      <c r="B9" s="11" t="s">
        <v>7</v>
      </c>
      <c r="C9" s="19" t="s">
        <v>181</v>
      </c>
      <c r="D9" s="19" t="s">
        <v>182</v>
      </c>
      <c r="E9" s="13" t="s">
        <v>189</v>
      </c>
      <c r="F9" s="13" t="s">
        <v>37</v>
      </c>
      <c r="G9" s="14">
        <v>14413</v>
      </c>
      <c r="H9" s="22">
        <v>10.15</v>
      </c>
      <c r="I9" s="25">
        <v>10.15</v>
      </c>
      <c r="J9" s="24">
        <v>0</v>
      </c>
    </row>
    <row r="10" spans="1:10" x14ac:dyDescent="0.25">
      <c r="A10" s="21" t="s">
        <v>190</v>
      </c>
      <c r="B10" s="11" t="s">
        <v>7</v>
      </c>
      <c r="C10" s="19" t="s">
        <v>181</v>
      </c>
      <c r="D10" s="19" t="s">
        <v>182</v>
      </c>
      <c r="E10" s="13" t="s">
        <v>191</v>
      </c>
      <c r="F10" s="13" t="s">
        <v>37</v>
      </c>
      <c r="G10" s="14">
        <v>14414</v>
      </c>
      <c r="H10" s="22">
        <v>11.76</v>
      </c>
      <c r="I10" s="25">
        <v>11.76</v>
      </c>
      <c r="J10" s="24">
        <v>0</v>
      </c>
    </row>
    <row r="11" spans="1:10" x14ac:dyDescent="0.25">
      <c r="A11" s="21" t="s">
        <v>448</v>
      </c>
      <c r="B11" s="11" t="s">
        <v>7</v>
      </c>
      <c r="C11" s="19" t="s">
        <v>193</v>
      </c>
      <c r="D11" s="19" t="s">
        <v>182</v>
      </c>
      <c r="E11" s="13" t="s">
        <v>183</v>
      </c>
      <c r="F11" s="13" t="s">
        <v>97</v>
      </c>
      <c r="G11" s="14">
        <v>19410</v>
      </c>
      <c r="H11" s="22">
        <v>113.4</v>
      </c>
      <c r="I11" s="25">
        <v>113.4</v>
      </c>
      <c r="J11" s="24">
        <v>0</v>
      </c>
    </row>
    <row r="12" spans="1:10" x14ac:dyDescent="0.25">
      <c r="A12" s="21" t="s">
        <v>192</v>
      </c>
      <c r="B12" s="11" t="s">
        <v>7</v>
      </c>
      <c r="C12" s="19" t="s">
        <v>193</v>
      </c>
      <c r="D12" s="19" t="s">
        <v>182</v>
      </c>
      <c r="E12" s="13" t="s">
        <v>185</v>
      </c>
      <c r="F12" s="13" t="s">
        <v>97</v>
      </c>
      <c r="G12" s="14">
        <v>19411</v>
      </c>
      <c r="H12" s="22">
        <v>119</v>
      </c>
      <c r="I12" s="25">
        <v>119</v>
      </c>
      <c r="J12" s="24">
        <v>0</v>
      </c>
    </row>
    <row r="13" spans="1:10" x14ac:dyDescent="0.25">
      <c r="A13" s="21" t="s">
        <v>194</v>
      </c>
      <c r="B13" s="11" t="s">
        <v>7</v>
      </c>
      <c r="C13" s="19" t="s">
        <v>193</v>
      </c>
      <c r="D13" s="19" t="s">
        <v>182</v>
      </c>
      <c r="E13" s="13" t="s">
        <v>187</v>
      </c>
      <c r="F13" s="13" t="s">
        <v>97</v>
      </c>
      <c r="G13" s="14">
        <v>19412</v>
      </c>
      <c r="H13" s="22">
        <v>175</v>
      </c>
      <c r="I13" s="25">
        <v>175</v>
      </c>
      <c r="J13" s="24">
        <v>0</v>
      </c>
    </row>
    <row r="14" spans="1:10" x14ac:dyDescent="0.25">
      <c r="A14" s="21" t="s">
        <v>195</v>
      </c>
      <c r="B14" s="11" t="s">
        <v>7</v>
      </c>
      <c r="C14" s="19" t="s">
        <v>193</v>
      </c>
      <c r="D14" s="19" t="s">
        <v>182</v>
      </c>
      <c r="E14" s="13" t="s">
        <v>189</v>
      </c>
      <c r="F14" s="13" t="s">
        <v>97</v>
      </c>
      <c r="G14" s="14">
        <v>19413</v>
      </c>
      <c r="H14" s="22">
        <v>207.2</v>
      </c>
      <c r="I14" s="25">
        <v>207.2</v>
      </c>
      <c r="J14" s="24">
        <v>0</v>
      </c>
    </row>
    <row r="15" spans="1:10" x14ac:dyDescent="0.25">
      <c r="A15" s="21" t="s">
        <v>196</v>
      </c>
      <c r="B15" s="11" t="s">
        <v>7</v>
      </c>
      <c r="C15" s="19" t="s">
        <v>193</v>
      </c>
      <c r="D15" s="19" t="s">
        <v>182</v>
      </c>
      <c r="E15" s="13" t="s">
        <v>191</v>
      </c>
      <c r="F15" s="13" t="s">
        <v>97</v>
      </c>
      <c r="G15" s="14">
        <v>19414</v>
      </c>
      <c r="H15" s="22">
        <v>254.8</v>
      </c>
      <c r="I15" s="25">
        <v>254.8</v>
      </c>
      <c r="J15" s="24">
        <v>0</v>
      </c>
    </row>
    <row r="16" spans="1:10" x14ac:dyDescent="0.25">
      <c r="A16" s="21" t="s">
        <v>535</v>
      </c>
      <c r="B16" s="11" t="s">
        <v>7</v>
      </c>
      <c r="C16" s="19" t="s">
        <v>198</v>
      </c>
      <c r="D16" s="19" t="s">
        <v>182</v>
      </c>
      <c r="E16" s="13" t="s">
        <v>185</v>
      </c>
      <c r="F16" s="13" t="s">
        <v>37</v>
      </c>
      <c r="G16" s="14">
        <v>10228</v>
      </c>
      <c r="H16" s="22">
        <v>5.81</v>
      </c>
      <c r="I16" s="25">
        <v>5.81</v>
      </c>
      <c r="J16" s="24">
        <v>0</v>
      </c>
    </row>
    <row r="17" spans="1:10" x14ac:dyDescent="0.25">
      <c r="A17" s="21" t="s">
        <v>538</v>
      </c>
      <c r="B17" s="11" t="s">
        <v>7</v>
      </c>
      <c r="C17" s="19" t="s">
        <v>198</v>
      </c>
      <c r="D17" s="19" t="s">
        <v>182</v>
      </c>
      <c r="E17" s="13" t="s">
        <v>187</v>
      </c>
      <c r="F17" s="13" t="s">
        <v>37</v>
      </c>
      <c r="G17" s="14">
        <v>10232</v>
      </c>
      <c r="H17" s="22">
        <v>7.77</v>
      </c>
      <c r="I17" s="25">
        <v>7.77</v>
      </c>
      <c r="J17" s="24">
        <v>0</v>
      </c>
    </row>
    <row r="18" spans="1:10" x14ac:dyDescent="0.25">
      <c r="A18" s="21" t="s">
        <v>536</v>
      </c>
      <c r="B18" s="11" t="s">
        <v>7</v>
      </c>
      <c r="C18" s="19" t="s">
        <v>198</v>
      </c>
      <c r="D18" s="19" t="s">
        <v>182</v>
      </c>
      <c r="E18" s="13" t="s">
        <v>189</v>
      </c>
      <c r="F18" s="13" t="s">
        <v>37</v>
      </c>
      <c r="G18" s="14">
        <v>10211</v>
      </c>
      <c r="H18" s="22">
        <v>9.52</v>
      </c>
      <c r="I18" s="25">
        <v>9.52</v>
      </c>
      <c r="J18" s="24">
        <v>0</v>
      </c>
    </row>
    <row r="19" spans="1:10" x14ac:dyDescent="0.25">
      <c r="A19" s="21" t="s">
        <v>537</v>
      </c>
      <c r="B19" s="11" t="s">
        <v>7</v>
      </c>
      <c r="C19" s="19" t="s">
        <v>198</v>
      </c>
      <c r="D19" s="19" t="s">
        <v>182</v>
      </c>
      <c r="E19" s="13" t="s">
        <v>191</v>
      </c>
      <c r="F19" s="13" t="s">
        <v>37</v>
      </c>
      <c r="G19" s="14">
        <v>10217</v>
      </c>
      <c r="H19" s="22">
        <v>11.9</v>
      </c>
      <c r="I19" s="25">
        <v>11.9</v>
      </c>
      <c r="J19" s="24">
        <v>0</v>
      </c>
    </row>
    <row r="20" spans="1:10" x14ac:dyDescent="0.25">
      <c r="A20" s="21" t="s">
        <v>197</v>
      </c>
      <c r="B20" s="11" t="s">
        <v>7</v>
      </c>
      <c r="C20" s="19" t="s">
        <v>198</v>
      </c>
      <c r="D20" s="19" t="s">
        <v>182</v>
      </c>
      <c r="E20" s="13" t="s">
        <v>185</v>
      </c>
      <c r="F20" s="13" t="s">
        <v>97</v>
      </c>
      <c r="G20" s="14">
        <v>10228</v>
      </c>
      <c r="H20" s="22">
        <v>116.2</v>
      </c>
      <c r="I20" s="25">
        <v>116.2</v>
      </c>
      <c r="J20" s="24">
        <v>0</v>
      </c>
    </row>
    <row r="21" spans="1:10" x14ac:dyDescent="0.25">
      <c r="A21" s="21" t="s">
        <v>199</v>
      </c>
      <c r="B21" s="11" t="s">
        <v>7</v>
      </c>
      <c r="C21" s="19" t="s">
        <v>198</v>
      </c>
      <c r="D21" s="19" t="s">
        <v>182</v>
      </c>
      <c r="E21" s="13" t="s">
        <v>187</v>
      </c>
      <c r="F21" s="13" t="s">
        <v>97</v>
      </c>
      <c r="G21" s="14">
        <v>10232</v>
      </c>
      <c r="H21" s="22">
        <v>155.4</v>
      </c>
      <c r="I21" s="25">
        <v>155.4</v>
      </c>
      <c r="J21" s="24">
        <v>0</v>
      </c>
    </row>
    <row r="22" spans="1:10" x14ac:dyDescent="0.25">
      <c r="A22" s="21" t="s">
        <v>200</v>
      </c>
      <c r="B22" s="11" t="s">
        <v>7</v>
      </c>
      <c r="C22" s="19" t="s">
        <v>198</v>
      </c>
      <c r="D22" s="19" t="s">
        <v>182</v>
      </c>
      <c r="E22" s="13" t="s">
        <v>189</v>
      </c>
      <c r="F22" s="13" t="s">
        <v>97</v>
      </c>
      <c r="G22" s="14">
        <v>10211</v>
      </c>
      <c r="H22" s="22">
        <v>191.8</v>
      </c>
      <c r="I22" s="25">
        <v>191.8</v>
      </c>
      <c r="J22" s="24">
        <v>0</v>
      </c>
    </row>
    <row r="23" spans="1:10" x14ac:dyDescent="0.25">
      <c r="A23" s="21" t="s">
        <v>201</v>
      </c>
      <c r="B23" s="11" t="s">
        <v>7</v>
      </c>
      <c r="C23" s="19" t="s">
        <v>198</v>
      </c>
      <c r="D23" s="19" t="s">
        <v>182</v>
      </c>
      <c r="E23" s="13" t="s">
        <v>191</v>
      </c>
      <c r="F23" s="13" t="s">
        <v>97</v>
      </c>
      <c r="G23" s="14">
        <v>10217</v>
      </c>
      <c r="H23" s="22">
        <v>238</v>
      </c>
      <c r="I23" s="25">
        <v>238</v>
      </c>
      <c r="J23" s="24">
        <v>0</v>
      </c>
    </row>
    <row r="24" spans="1:10" x14ac:dyDescent="0.25">
      <c r="A24" s="21" t="s">
        <v>203</v>
      </c>
      <c r="B24" s="11" t="s">
        <v>7</v>
      </c>
      <c r="C24" s="19" t="s">
        <v>202</v>
      </c>
      <c r="D24" s="19" t="s">
        <v>460</v>
      </c>
      <c r="E24" s="13" t="s">
        <v>189</v>
      </c>
      <c r="F24" s="13" t="s">
        <v>97</v>
      </c>
      <c r="G24" s="14">
        <v>32402</v>
      </c>
      <c r="H24" s="22">
        <v>394.24</v>
      </c>
      <c r="I24" s="25">
        <v>448</v>
      </c>
      <c r="J24" s="24">
        <v>53.76</v>
      </c>
    </row>
    <row r="25" spans="1:10" x14ac:dyDescent="0.25">
      <c r="A25" s="21" t="s">
        <v>204</v>
      </c>
      <c r="B25" s="11" t="s">
        <v>7</v>
      </c>
      <c r="C25" s="19" t="s">
        <v>202</v>
      </c>
      <c r="D25" s="19" t="s">
        <v>460</v>
      </c>
      <c r="E25" s="13" t="s">
        <v>191</v>
      </c>
      <c r="F25" s="13" t="s">
        <v>97</v>
      </c>
      <c r="G25" s="14">
        <v>32409</v>
      </c>
      <c r="H25" s="22">
        <v>473.08</v>
      </c>
      <c r="I25" s="25">
        <v>537.6</v>
      </c>
      <c r="J25" s="24">
        <v>64.52</v>
      </c>
    </row>
    <row r="26" spans="1:10" x14ac:dyDescent="0.25">
      <c r="A26" s="21" t="s">
        <v>205</v>
      </c>
      <c r="B26" s="11" t="s">
        <v>7</v>
      </c>
      <c r="C26" s="19" t="s">
        <v>202</v>
      </c>
      <c r="D26" s="19" t="s">
        <v>460</v>
      </c>
      <c r="E26" s="13" t="s">
        <v>206</v>
      </c>
      <c r="F26" s="13" t="s">
        <v>83</v>
      </c>
      <c r="G26" s="14">
        <v>32405</v>
      </c>
      <c r="H26" s="22">
        <v>295.68</v>
      </c>
      <c r="I26" s="25">
        <v>336.7</v>
      </c>
      <c r="J26" s="24">
        <v>41.02</v>
      </c>
    </row>
    <row r="27" spans="1:10" x14ac:dyDescent="0.25">
      <c r="A27" s="21" t="s">
        <v>207</v>
      </c>
      <c r="B27" s="11" t="s">
        <v>7</v>
      </c>
      <c r="C27" s="19" t="s">
        <v>585</v>
      </c>
      <c r="D27" s="19" t="s">
        <v>208</v>
      </c>
      <c r="E27" s="13" t="s">
        <v>209</v>
      </c>
      <c r="F27" s="13" t="s">
        <v>37</v>
      </c>
      <c r="G27" s="14">
        <v>14581</v>
      </c>
      <c r="H27" s="22">
        <v>28.84</v>
      </c>
      <c r="I27" s="25">
        <v>28.84</v>
      </c>
      <c r="J27" s="24">
        <v>0</v>
      </c>
    </row>
    <row r="28" spans="1:10" x14ac:dyDescent="0.25">
      <c r="A28" s="21" t="s">
        <v>210</v>
      </c>
      <c r="B28" s="11" t="s">
        <v>7</v>
      </c>
      <c r="C28" s="19" t="s">
        <v>585</v>
      </c>
      <c r="D28" s="19" t="s">
        <v>208</v>
      </c>
      <c r="E28" s="13" t="s">
        <v>211</v>
      </c>
      <c r="F28" s="13" t="s">
        <v>37</v>
      </c>
      <c r="G28" s="14">
        <v>14582</v>
      </c>
      <c r="H28" s="22">
        <v>35.07</v>
      </c>
      <c r="I28" s="25">
        <v>35.07</v>
      </c>
      <c r="J28" s="24">
        <v>0</v>
      </c>
    </row>
    <row r="29" spans="1:10" x14ac:dyDescent="0.25">
      <c r="A29" s="21" t="s">
        <v>212</v>
      </c>
      <c r="B29" s="11" t="s">
        <v>7</v>
      </c>
      <c r="C29" s="19" t="s">
        <v>585</v>
      </c>
      <c r="D29" s="19" t="s">
        <v>208</v>
      </c>
      <c r="E29" s="13" t="s">
        <v>213</v>
      </c>
      <c r="F29" s="13" t="s">
        <v>37</v>
      </c>
      <c r="G29" s="14">
        <v>14583</v>
      </c>
      <c r="H29" s="22">
        <v>43.26</v>
      </c>
      <c r="I29" s="25">
        <v>43.26</v>
      </c>
      <c r="J29" s="24">
        <v>0</v>
      </c>
    </row>
    <row r="30" spans="1:10" x14ac:dyDescent="0.25">
      <c r="A30" s="21" t="s">
        <v>214</v>
      </c>
      <c r="B30" s="11" t="s">
        <v>7</v>
      </c>
      <c r="C30" s="19" t="s">
        <v>585</v>
      </c>
      <c r="D30" s="19" t="s">
        <v>208</v>
      </c>
      <c r="E30" s="13" t="s">
        <v>215</v>
      </c>
      <c r="F30" s="13" t="s">
        <v>37</v>
      </c>
      <c r="G30" s="14">
        <v>14584</v>
      </c>
      <c r="H30" s="22">
        <v>54.32</v>
      </c>
      <c r="I30" s="25">
        <v>54.32</v>
      </c>
      <c r="J30" s="24">
        <v>0</v>
      </c>
    </row>
    <row r="31" spans="1:10" x14ac:dyDescent="0.25">
      <c r="A31" s="21" t="s">
        <v>216</v>
      </c>
      <c r="B31" s="11" t="s">
        <v>7</v>
      </c>
      <c r="C31" s="19" t="s">
        <v>585</v>
      </c>
      <c r="D31" s="19" t="s">
        <v>208</v>
      </c>
      <c r="E31" s="13" t="s">
        <v>217</v>
      </c>
      <c r="F31" s="13" t="s">
        <v>37</v>
      </c>
      <c r="G31" s="14">
        <v>14585</v>
      </c>
      <c r="H31" s="22">
        <v>60.34</v>
      </c>
      <c r="I31" s="25">
        <v>60.34</v>
      </c>
      <c r="J31" s="24">
        <v>0</v>
      </c>
    </row>
    <row r="32" spans="1:10" x14ac:dyDescent="0.25">
      <c r="A32" s="21" t="s">
        <v>218</v>
      </c>
      <c r="B32" s="11" t="s">
        <v>7</v>
      </c>
      <c r="C32" s="19" t="s">
        <v>586</v>
      </c>
      <c r="D32" s="19" t="s">
        <v>220</v>
      </c>
      <c r="E32" s="13" t="s">
        <v>209</v>
      </c>
      <c r="F32" s="13" t="s">
        <v>37</v>
      </c>
      <c r="G32" s="14">
        <v>22200</v>
      </c>
      <c r="H32" s="22">
        <v>87.36</v>
      </c>
      <c r="I32" s="25">
        <v>87.36</v>
      </c>
      <c r="J32" s="24">
        <v>0</v>
      </c>
    </row>
    <row r="33" spans="1:10" x14ac:dyDescent="0.25">
      <c r="A33" s="21" t="s">
        <v>221</v>
      </c>
      <c r="B33" s="11" t="s">
        <v>7</v>
      </c>
      <c r="C33" s="19" t="s">
        <v>586</v>
      </c>
      <c r="D33" s="19" t="s">
        <v>220</v>
      </c>
      <c r="E33" s="13" t="s">
        <v>211</v>
      </c>
      <c r="F33" s="13" t="s">
        <v>37</v>
      </c>
      <c r="G33" s="14">
        <v>22201</v>
      </c>
      <c r="H33" s="22">
        <v>116.48</v>
      </c>
      <c r="I33" s="25">
        <v>116.48</v>
      </c>
      <c r="J33" s="24">
        <v>0</v>
      </c>
    </row>
    <row r="34" spans="1:10" x14ac:dyDescent="0.25">
      <c r="A34" s="21" t="s">
        <v>222</v>
      </c>
      <c r="B34" s="11" t="s">
        <v>7</v>
      </c>
      <c r="C34" s="19" t="s">
        <v>586</v>
      </c>
      <c r="D34" s="19" t="s">
        <v>220</v>
      </c>
      <c r="E34" s="13" t="s">
        <v>213</v>
      </c>
      <c r="F34" s="13" t="s">
        <v>37</v>
      </c>
      <c r="G34" s="14">
        <v>22202</v>
      </c>
      <c r="H34" s="22">
        <v>145.6</v>
      </c>
      <c r="I34" s="25">
        <v>145.6</v>
      </c>
      <c r="J34" s="24">
        <v>0</v>
      </c>
    </row>
    <row r="35" spans="1:10" x14ac:dyDescent="0.25">
      <c r="A35" s="21" t="s">
        <v>223</v>
      </c>
      <c r="B35" s="11" t="s">
        <v>7</v>
      </c>
      <c r="C35" s="19" t="s">
        <v>586</v>
      </c>
      <c r="D35" s="19" t="s">
        <v>220</v>
      </c>
      <c r="E35" s="13" t="s">
        <v>215</v>
      </c>
      <c r="F35" s="13" t="s">
        <v>37</v>
      </c>
      <c r="G35" s="14">
        <v>22203</v>
      </c>
      <c r="H35" s="22">
        <v>174.72</v>
      </c>
      <c r="I35" s="25">
        <v>174.72</v>
      </c>
      <c r="J35" s="24">
        <v>0</v>
      </c>
    </row>
    <row r="36" spans="1:10" x14ac:dyDescent="0.25">
      <c r="A36" s="21" t="s">
        <v>224</v>
      </c>
      <c r="B36" s="11" t="s">
        <v>7</v>
      </c>
      <c r="C36" s="19" t="s">
        <v>225</v>
      </c>
      <c r="D36" s="19" t="s">
        <v>226</v>
      </c>
      <c r="E36" s="13" t="s">
        <v>227</v>
      </c>
      <c r="F36" s="13" t="s">
        <v>37</v>
      </c>
      <c r="G36" s="14" t="s">
        <v>228</v>
      </c>
      <c r="H36" s="22">
        <v>876.96</v>
      </c>
      <c r="I36" s="25">
        <v>876.96</v>
      </c>
      <c r="J36" s="24">
        <v>0</v>
      </c>
    </row>
    <row r="37" spans="1:10" x14ac:dyDescent="0.25">
      <c r="A37" s="21">
        <v>5017819</v>
      </c>
      <c r="B37" s="11" t="s">
        <v>7</v>
      </c>
      <c r="C37" s="19" t="s">
        <v>860</v>
      </c>
      <c r="D37" s="19" t="s">
        <v>862</v>
      </c>
      <c r="E37" s="13"/>
      <c r="F37" s="13" t="s">
        <v>37</v>
      </c>
      <c r="G37" s="14">
        <v>170079</v>
      </c>
      <c r="H37" s="22">
        <v>292.32</v>
      </c>
      <c r="I37" s="25">
        <v>838.6</v>
      </c>
      <c r="J37" s="23">
        <v>546.28</v>
      </c>
    </row>
    <row r="38" spans="1:10" x14ac:dyDescent="0.25">
      <c r="A38" s="21">
        <v>5017820</v>
      </c>
      <c r="B38" s="11" t="s">
        <v>7</v>
      </c>
      <c r="C38" s="19" t="s">
        <v>861</v>
      </c>
      <c r="D38" s="19" t="s">
        <v>862</v>
      </c>
      <c r="E38" s="13"/>
      <c r="F38" s="13" t="s">
        <v>37</v>
      </c>
      <c r="G38" s="14">
        <v>170080</v>
      </c>
      <c r="H38" s="22">
        <v>292.32</v>
      </c>
      <c r="I38" s="25">
        <v>1020.6</v>
      </c>
      <c r="J38" s="23">
        <v>728.28</v>
      </c>
    </row>
    <row r="39" spans="1:10" x14ac:dyDescent="0.25">
      <c r="A39" s="21" t="s">
        <v>229</v>
      </c>
      <c r="B39" s="11" t="s">
        <v>7</v>
      </c>
      <c r="C39" s="19" t="s">
        <v>587</v>
      </c>
      <c r="D39" s="19" t="s">
        <v>230</v>
      </c>
      <c r="E39" s="13" t="s">
        <v>209</v>
      </c>
      <c r="F39" s="13" t="s">
        <v>37</v>
      </c>
      <c r="G39" s="14">
        <v>39430</v>
      </c>
      <c r="H39" s="22">
        <v>28.84</v>
      </c>
      <c r="I39" s="25">
        <v>28.84</v>
      </c>
      <c r="J39" s="23">
        <v>0</v>
      </c>
    </row>
    <row r="40" spans="1:10" x14ac:dyDescent="0.25">
      <c r="A40" s="21" t="s">
        <v>231</v>
      </c>
      <c r="B40" s="11" t="s">
        <v>7</v>
      </c>
      <c r="C40" s="19" t="s">
        <v>587</v>
      </c>
      <c r="D40" s="19" t="s">
        <v>230</v>
      </c>
      <c r="E40" s="13" t="s">
        <v>211</v>
      </c>
      <c r="F40" s="13" t="s">
        <v>37</v>
      </c>
      <c r="G40" s="14">
        <v>39431</v>
      </c>
      <c r="H40" s="22">
        <v>32.619999999999997</v>
      </c>
      <c r="I40" s="25">
        <v>32.619999999999997</v>
      </c>
      <c r="J40" s="24">
        <v>0</v>
      </c>
    </row>
    <row r="41" spans="1:10" x14ac:dyDescent="0.25">
      <c r="A41" s="21" t="s">
        <v>232</v>
      </c>
      <c r="B41" s="11" t="s">
        <v>7</v>
      </c>
      <c r="C41" s="19" t="s">
        <v>587</v>
      </c>
      <c r="D41" s="19" t="s">
        <v>230</v>
      </c>
      <c r="E41" s="13" t="s">
        <v>213</v>
      </c>
      <c r="F41" s="13" t="s">
        <v>37</v>
      </c>
      <c r="G41" s="14">
        <v>39432</v>
      </c>
      <c r="H41" s="22">
        <v>36.119999999999997</v>
      </c>
      <c r="I41" s="25">
        <v>36.119999999999997</v>
      </c>
      <c r="J41" s="24">
        <v>0</v>
      </c>
    </row>
    <row r="42" spans="1:10" x14ac:dyDescent="0.25">
      <c r="A42" s="21" t="s">
        <v>233</v>
      </c>
      <c r="B42" s="11" t="s">
        <v>7</v>
      </c>
      <c r="C42" s="19" t="s">
        <v>587</v>
      </c>
      <c r="D42" s="19" t="s">
        <v>230</v>
      </c>
      <c r="E42" s="13" t="s">
        <v>215</v>
      </c>
      <c r="F42" s="13" t="s">
        <v>37</v>
      </c>
      <c r="G42" s="14">
        <v>39433</v>
      </c>
      <c r="H42" s="22">
        <v>42.84</v>
      </c>
      <c r="I42" s="25">
        <v>42.84</v>
      </c>
      <c r="J42" s="24">
        <v>0</v>
      </c>
    </row>
    <row r="43" spans="1:10" x14ac:dyDescent="0.25">
      <c r="A43" s="21" t="s">
        <v>234</v>
      </c>
      <c r="B43" s="11" t="s">
        <v>7</v>
      </c>
      <c r="C43" s="19" t="s">
        <v>587</v>
      </c>
      <c r="D43" s="19" t="s">
        <v>230</v>
      </c>
      <c r="E43" s="13" t="s">
        <v>217</v>
      </c>
      <c r="F43" s="13" t="s">
        <v>37</v>
      </c>
      <c r="G43" s="20" t="s">
        <v>235</v>
      </c>
      <c r="H43" s="22">
        <v>52.92</v>
      </c>
      <c r="I43" s="25">
        <v>52.92</v>
      </c>
      <c r="J43" s="24">
        <v>0</v>
      </c>
    </row>
    <row r="44" spans="1:10" x14ac:dyDescent="0.25">
      <c r="A44" s="21" t="s">
        <v>236</v>
      </c>
      <c r="B44" s="11" t="s">
        <v>7</v>
      </c>
      <c r="C44" s="19" t="s">
        <v>759</v>
      </c>
      <c r="D44" s="19" t="s">
        <v>459</v>
      </c>
      <c r="E44" s="13" t="s">
        <v>209</v>
      </c>
      <c r="F44" s="13" t="s">
        <v>83</v>
      </c>
      <c r="G44" s="14">
        <v>39436</v>
      </c>
      <c r="H44" s="22">
        <v>245</v>
      </c>
      <c r="I44" s="25">
        <v>245</v>
      </c>
      <c r="J44" s="24">
        <v>0</v>
      </c>
    </row>
    <row r="45" spans="1:10" x14ac:dyDescent="0.25">
      <c r="A45" s="21" t="s">
        <v>237</v>
      </c>
      <c r="B45" s="11" t="s">
        <v>7</v>
      </c>
      <c r="C45" s="19" t="s">
        <v>759</v>
      </c>
      <c r="D45" s="19" t="s">
        <v>459</v>
      </c>
      <c r="E45" s="13" t="s">
        <v>211</v>
      </c>
      <c r="F45" s="13" t="s">
        <v>83</v>
      </c>
      <c r="G45" s="14">
        <v>39437</v>
      </c>
      <c r="H45" s="22">
        <v>264.60000000000002</v>
      </c>
      <c r="I45" s="25">
        <v>264.60000000000002</v>
      </c>
      <c r="J45" s="24">
        <v>0</v>
      </c>
    </row>
    <row r="46" spans="1:10" x14ac:dyDescent="0.25">
      <c r="A46" s="21" t="s">
        <v>238</v>
      </c>
      <c r="B46" s="11" t="s">
        <v>7</v>
      </c>
      <c r="C46" s="19" t="s">
        <v>759</v>
      </c>
      <c r="D46" s="19" t="s">
        <v>459</v>
      </c>
      <c r="E46" s="13" t="s">
        <v>213</v>
      </c>
      <c r="F46" s="13" t="s">
        <v>83</v>
      </c>
      <c r="G46" s="14">
        <v>39438</v>
      </c>
      <c r="H46" s="22">
        <v>296.8</v>
      </c>
      <c r="I46" s="25">
        <v>296.8</v>
      </c>
      <c r="J46" s="24">
        <v>0</v>
      </c>
    </row>
    <row r="47" spans="1:10" x14ac:dyDescent="0.25">
      <c r="A47" s="21" t="s">
        <v>239</v>
      </c>
      <c r="B47" s="11" t="s">
        <v>7</v>
      </c>
      <c r="C47" s="19" t="s">
        <v>759</v>
      </c>
      <c r="D47" s="19" t="s">
        <v>459</v>
      </c>
      <c r="E47" s="13" t="s">
        <v>215</v>
      </c>
      <c r="F47" s="13" t="s">
        <v>83</v>
      </c>
      <c r="G47" s="14">
        <v>39440</v>
      </c>
      <c r="H47" s="22">
        <v>361.2</v>
      </c>
      <c r="I47" s="25">
        <v>361.2</v>
      </c>
      <c r="J47" s="24">
        <v>0</v>
      </c>
    </row>
    <row r="48" spans="1:10" x14ac:dyDescent="0.25">
      <c r="A48" s="21" t="s">
        <v>240</v>
      </c>
      <c r="B48" s="11" t="s">
        <v>7</v>
      </c>
      <c r="C48" s="19" t="s">
        <v>759</v>
      </c>
      <c r="D48" s="19" t="s">
        <v>459</v>
      </c>
      <c r="E48" s="13" t="s">
        <v>217</v>
      </c>
      <c r="F48" s="13" t="s">
        <v>83</v>
      </c>
      <c r="G48" s="14">
        <v>39441</v>
      </c>
      <c r="H48" s="22">
        <v>484.4</v>
      </c>
      <c r="I48" s="25">
        <v>484.4</v>
      </c>
      <c r="J48" s="24">
        <v>0</v>
      </c>
    </row>
    <row r="49" spans="1:10" x14ac:dyDescent="0.25">
      <c r="A49" s="21">
        <v>5017853</v>
      </c>
      <c r="B49" s="11" t="s">
        <v>7</v>
      </c>
      <c r="C49" s="19" t="s">
        <v>855</v>
      </c>
      <c r="D49" s="19" t="s">
        <v>854</v>
      </c>
      <c r="E49" s="13" t="s">
        <v>856</v>
      </c>
      <c r="F49" s="13" t="s">
        <v>37</v>
      </c>
      <c r="G49" s="14">
        <v>30063</v>
      </c>
      <c r="H49" s="22">
        <v>31.08</v>
      </c>
      <c r="I49" s="25">
        <v>31.08</v>
      </c>
      <c r="J49" s="23">
        <v>0</v>
      </c>
    </row>
    <row r="50" spans="1:10" x14ac:dyDescent="0.25">
      <c r="A50" s="21">
        <v>5017854</v>
      </c>
      <c r="B50" s="11" t="s">
        <v>7</v>
      </c>
      <c r="C50" s="19" t="s">
        <v>855</v>
      </c>
      <c r="D50" s="19" t="s">
        <v>857</v>
      </c>
      <c r="E50" s="13" t="s">
        <v>185</v>
      </c>
      <c r="F50" s="13" t="s">
        <v>37</v>
      </c>
      <c r="G50" s="14">
        <v>30064</v>
      </c>
      <c r="H50" s="22">
        <v>46.76</v>
      </c>
      <c r="I50" s="25">
        <v>46.76</v>
      </c>
      <c r="J50" s="23">
        <v>0</v>
      </c>
    </row>
    <row r="51" spans="1:10" x14ac:dyDescent="0.25">
      <c r="A51" s="21">
        <v>5017855</v>
      </c>
      <c r="B51" s="11" t="s">
        <v>7</v>
      </c>
      <c r="C51" s="19" t="s">
        <v>855</v>
      </c>
      <c r="D51" s="19" t="s">
        <v>857</v>
      </c>
      <c r="E51" s="13" t="s">
        <v>187</v>
      </c>
      <c r="F51" s="13" t="s">
        <v>37</v>
      </c>
      <c r="G51" s="14">
        <v>30065</v>
      </c>
      <c r="H51" s="22">
        <v>62.3</v>
      </c>
      <c r="I51" s="25">
        <v>62.3</v>
      </c>
      <c r="J51" s="23">
        <v>0</v>
      </c>
    </row>
    <row r="52" spans="1:10" x14ac:dyDescent="0.25">
      <c r="A52" s="21">
        <v>5017856</v>
      </c>
      <c r="B52" s="11" t="s">
        <v>7</v>
      </c>
      <c r="C52" s="19" t="s">
        <v>855</v>
      </c>
      <c r="D52" s="19" t="s">
        <v>857</v>
      </c>
      <c r="E52" s="13" t="s">
        <v>189</v>
      </c>
      <c r="F52" s="13" t="s">
        <v>37</v>
      </c>
      <c r="G52" s="14">
        <v>30066</v>
      </c>
      <c r="H52" s="22">
        <v>77.84</v>
      </c>
      <c r="I52" s="25">
        <v>77.84</v>
      </c>
      <c r="J52" s="23">
        <v>0</v>
      </c>
    </row>
    <row r="53" spans="1:10" x14ac:dyDescent="0.25">
      <c r="A53" s="21">
        <v>5017857</v>
      </c>
      <c r="B53" s="11" t="s">
        <v>7</v>
      </c>
      <c r="C53" s="19" t="s">
        <v>855</v>
      </c>
      <c r="D53" s="19" t="s">
        <v>857</v>
      </c>
      <c r="E53" s="13" t="s">
        <v>191</v>
      </c>
      <c r="F53" s="13" t="s">
        <v>37</v>
      </c>
      <c r="G53" s="14">
        <v>30067</v>
      </c>
      <c r="H53" s="22">
        <v>93.52</v>
      </c>
      <c r="I53" s="25">
        <v>93.52</v>
      </c>
      <c r="J53" s="23">
        <v>0</v>
      </c>
    </row>
    <row r="54" spans="1:10" x14ac:dyDescent="0.25">
      <c r="A54" s="21" t="s">
        <v>242</v>
      </c>
      <c r="B54" s="11" t="s">
        <v>7</v>
      </c>
      <c r="C54" s="19" t="s">
        <v>588</v>
      </c>
      <c r="D54" s="19" t="s">
        <v>241</v>
      </c>
      <c r="E54" s="13" t="s">
        <v>213</v>
      </c>
      <c r="F54" s="13" t="s">
        <v>37</v>
      </c>
      <c r="G54" s="14">
        <v>20104</v>
      </c>
      <c r="H54" s="22">
        <v>48.16</v>
      </c>
      <c r="I54" s="25">
        <v>120.12</v>
      </c>
      <c r="J54" s="23">
        <v>71.960000000000008</v>
      </c>
    </row>
    <row r="55" spans="1:10" x14ac:dyDescent="0.25">
      <c r="A55" s="21" t="s">
        <v>243</v>
      </c>
      <c r="B55" s="11" t="s">
        <v>7</v>
      </c>
      <c r="C55" s="19" t="s">
        <v>588</v>
      </c>
      <c r="D55" s="19" t="s">
        <v>241</v>
      </c>
      <c r="E55" s="13" t="s">
        <v>215</v>
      </c>
      <c r="F55" s="13" t="s">
        <v>37</v>
      </c>
      <c r="G55" s="14">
        <v>20105</v>
      </c>
      <c r="H55" s="22">
        <v>57.79</v>
      </c>
      <c r="I55" s="25">
        <v>128.66</v>
      </c>
      <c r="J55" s="24">
        <v>70.87</v>
      </c>
    </row>
    <row r="56" spans="1:10" x14ac:dyDescent="0.25">
      <c r="A56" s="21" t="s">
        <v>245</v>
      </c>
      <c r="B56" s="11" t="s">
        <v>7</v>
      </c>
      <c r="C56" s="19" t="s">
        <v>760</v>
      </c>
      <c r="D56" s="19" t="s">
        <v>244</v>
      </c>
      <c r="E56" s="13" t="s">
        <v>211</v>
      </c>
      <c r="F56" s="13" t="s">
        <v>37</v>
      </c>
      <c r="G56" s="14">
        <v>105931</v>
      </c>
      <c r="H56" s="22">
        <v>38.520000000000003</v>
      </c>
      <c r="I56" s="25">
        <v>99.54</v>
      </c>
      <c r="J56" s="24">
        <v>61.02</v>
      </c>
    </row>
    <row r="57" spans="1:10" x14ac:dyDescent="0.25">
      <c r="A57" s="21" t="s">
        <v>246</v>
      </c>
      <c r="B57" s="11" t="s">
        <v>7</v>
      </c>
      <c r="C57" s="19" t="s">
        <v>760</v>
      </c>
      <c r="D57" s="19" t="s">
        <v>244</v>
      </c>
      <c r="E57" s="13" t="s">
        <v>213</v>
      </c>
      <c r="F57" s="13" t="s">
        <v>37</v>
      </c>
      <c r="G57" s="14">
        <v>105932</v>
      </c>
      <c r="H57" s="22">
        <v>48.16</v>
      </c>
      <c r="I57" s="25">
        <v>108.6</v>
      </c>
      <c r="J57" s="24">
        <v>60.34</v>
      </c>
    </row>
    <row r="58" spans="1:10" x14ac:dyDescent="0.25">
      <c r="A58" s="21" t="s">
        <v>247</v>
      </c>
      <c r="B58" s="11" t="s">
        <v>7</v>
      </c>
      <c r="C58" s="19" t="s">
        <v>760</v>
      </c>
      <c r="D58" s="19" t="s">
        <v>244</v>
      </c>
      <c r="E58" s="13" t="s">
        <v>215</v>
      </c>
      <c r="F58" s="13" t="s">
        <v>37</v>
      </c>
      <c r="G58" s="14">
        <v>105933</v>
      </c>
      <c r="H58" s="22">
        <v>57.79</v>
      </c>
      <c r="I58" s="25">
        <v>126.7</v>
      </c>
      <c r="J58" s="24">
        <v>68.91</v>
      </c>
    </row>
    <row r="59" spans="1:10" x14ac:dyDescent="0.25">
      <c r="A59" s="21" t="s">
        <v>554</v>
      </c>
      <c r="B59" s="11" t="s">
        <v>7</v>
      </c>
      <c r="C59" s="19" t="s">
        <v>556</v>
      </c>
      <c r="D59" s="19" t="s">
        <v>559</v>
      </c>
      <c r="E59" s="13" t="s">
        <v>213</v>
      </c>
      <c r="F59" s="13" t="s">
        <v>37</v>
      </c>
      <c r="G59" s="14">
        <v>20630</v>
      </c>
      <c r="H59" s="22">
        <v>97.44</v>
      </c>
      <c r="I59" s="25">
        <v>216.72</v>
      </c>
      <c r="J59" s="24">
        <v>119.28</v>
      </c>
    </row>
    <row r="60" spans="1:10" x14ac:dyDescent="0.25">
      <c r="A60" s="21" t="s">
        <v>555</v>
      </c>
      <c r="B60" s="11" t="s">
        <v>7</v>
      </c>
      <c r="C60" s="19" t="s">
        <v>557</v>
      </c>
      <c r="D60" s="19" t="s">
        <v>560</v>
      </c>
      <c r="E60" s="13" t="s">
        <v>558</v>
      </c>
      <c r="F60" s="13" t="s">
        <v>37</v>
      </c>
      <c r="G60" s="14">
        <v>105901</v>
      </c>
      <c r="H60" s="22">
        <v>134.84</v>
      </c>
      <c r="I60" s="25">
        <v>328.44</v>
      </c>
      <c r="J60" s="24">
        <v>193.6</v>
      </c>
    </row>
  </sheetData>
  <mergeCells count="9">
    <mergeCell ref="H4:H5"/>
    <mergeCell ref="I4:I5"/>
    <mergeCell ref="J4:J5"/>
    <mergeCell ref="A4:A5"/>
    <mergeCell ref="C4:C5"/>
    <mergeCell ref="D4:D5"/>
    <mergeCell ref="E4:E5"/>
    <mergeCell ref="F4:F5"/>
    <mergeCell ref="G4:G5"/>
  </mergeCells>
  <phoneticPr fontId="1" type="noConversion"/>
  <pageMargins left="0.19685039370078741" right="0.19685039370078741" top="0.19685039370078741" bottom="0.19685039370078741" header="0.19685039370078741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E900-1A21-4568-9019-6C2BFE97B99A}">
  <sheetPr>
    <pageSetUpPr fitToPage="1"/>
  </sheetPr>
  <dimension ref="A1:J83"/>
  <sheetViews>
    <sheetView zoomScaleNormal="100" workbookViewId="0">
      <selection activeCell="S48" sqref="S48:S49"/>
    </sheetView>
  </sheetViews>
  <sheetFormatPr defaultRowHeight="13.2" x14ac:dyDescent="0.25"/>
  <cols>
    <col min="1" max="1" width="7.21875" style="1" customWidth="1"/>
    <col min="2" max="2" width="3.21875" style="2" bestFit="1" customWidth="1"/>
    <col min="3" max="3" width="37.5546875" style="3" customWidth="1"/>
    <col min="4" max="4" width="46.21875" style="3" customWidth="1"/>
    <col min="5" max="5" width="19.44140625" style="4" bestFit="1" customWidth="1"/>
    <col min="6" max="6" width="5.44140625" style="4" customWidth="1"/>
    <col min="7" max="7" width="15.77734375" style="5" bestFit="1" customWidth="1"/>
    <col min="8" max="8" width="10.77734375" style="6" customWidth="1"/>
    <col min="9" max="9" width="9.21875" style="6" customWidth="1"/>
    <col min="10" max="10" width="11.77734375" style="7" customWidth="1"/>
  </cols>
  <sheetData>
    <row r="1" spans="1:10" ht="22.5" customHeight="1" x14ac:dyDescent="0.25"/>
    <row r="2" spans="1:10" ht="16.8" x14ac:dyDescent="0.3">
      <c r="C2" s="38" t="s">
        <v>489</v>
      </c>
    </row>
    <row r="3" spans="1:10" ht="8.25" customHeight="1" x14ac:dyDescent="0.3">
      <c r="C3" s="38"/>
    </row>
    <row r="4" spans="1:10" x14ac:dyDescent="0.25">
      <c r="A4" s="123" t="s">
        <v>569</v>
      </c>
      <c r="B4" s="9"/>
      <c r="C4" s="125" t="s">
        <v>0</v>
      </c>
      <c r="D4" s="125" t="s">
        <v>1</v>
      </c>
      <c r="E4" s="125" t="s">
        <v>2</v>
      </c>
      <c r="F4" s="125" t="s">
        <v>3</v>
      </c>
      <c r="G4" s="127" t="s">
        <v>4</v>
      </c>
      <c r="H4" s="128" t="s">
        <v>456</v>
      </c>
      <c r="I4" s="130" t="s">
        <v>457</v>
      </c>
      <c r="J4" s="128" t="s">
        <v>5</v>
      </c>
    </row>
    <row r="5" spans="1:10" ht="10.5" customHeight="1" thickBot="1" x14ac:dyDescent="0.3">
      <c r="A5" s="124"/>
      <c r="B5" s="10"/>
      <c r="C5" s="126"/>
      <c r="D5" s="126"/>
      <c r="E5" s="126"/>
      <c r="F5" s="126"/>
      <c r="G5" s="126"/>
      <c r="H5" s="129"/>
      <c r="I5" s="131"/>
      <c r="J5" s="132"/>
    </row>
    <row r="6" spans="1:10" ht="13.8" thickTop="1" x14ac:dyDescent="0.25">
      <c r="A6" s="21" t="s">
        <v>261</v>
      </c>
      <c r="B6" s="11" t="s">
        <v>7</v>
      </c>
      <c r="C6" s="19" t="s">
        <v>262</v>
      </c>
      <c r="D6" s="19" t="s">
        <v>263</v>
      </c>
      <c r="E6" s="13" t="s">
        <v>264</v>
      </c>
      <c r="F6" s="13" t="s">
        <v>37</v>
      </c>
      <c r="G6" s="14">
        <v>24240</v>
      </c>
      <c r="H6" s="22">
        <v>34.58</v>
      </c>
      <c r="I6" s="25">
        <v>34.58</v>
      </c>
      <c r="J6" s="23">
        <v>0</v>
      </c>
    </row>
    <row r="7" spans="1:10" x14ac:dyDescent="0.25">
      <c r="A7" s="21" t="s">
        <v>265</v>
      </c>
      <c r="B7" s="11" t="s">
        <v>7</v>
      </c>
      <c r="C7" s="19" t="s">
        <v>262</v>
      </c>
      <c r="D7" s="19" t="s">
        <v>266</v>
      </c>
      <c r="E7" s="13" t="s">
        <v>264</v>
      </c>
      <c r="F7" s="13" t="s">
        <v>37</v>
      </c>
      <c r="G7" s="14">
        <v>24241</v>
      </c>
      <c r="H7" s="22">
        <v>45.08</v>
      </c>
      <c r="I7" s="25">
        <v>45.08</v>
      </c>
      <c r="J7" s="24">
        <v>0</v>
      </c>
    </row>
    <row r="8" spans="1:10" x14ac:dyDescent="0.25">
      <c r="A8" s="21" t="s">
        <v>267</v>
      </c>
      <c r="B8" s="11" t="s">
        <v>7</v>
      </c>
      <c r="C8" s="19" t="s">
        <v>262</v>
      </c>
      <c r="D8" s="19" t="s">
        <v>268</v>
      </c>
      <c r="E8" s="13" t="s">
        <v>264</v>
      </c>
      <c r="F8" s="13" t="s">
        <v>37</v>
      </c>
      <c r="G8" s="14">
        <v>24242</v>
      </c>
      <c r="H8" s="22">
        <v>64.819999999999993</v>
      </c>
      <c r="I8" s="25">
        <v>64.819999999999993</v>
      </c>
      <c r="J8" s="24">
        <v>0</v>
      </c>
    </row>
    <row r="9" spans="1:10" x14ac:dyDescent="0.25">
      <c r="A9" s="21" t="s">
        <v>269</v>
      </c>
      <c r="B9" s="11" t="s">
        <v>7</v>
      </c>
      <c r="C9" s="19" t="s">
        <v>262</v>
      </c>
      <c r="D9" s="19" t="s">
        <v>270</v>
      </c>
      <c r="E9" s="13" t="s">
        <v>264</v>
      </c>
      <c r="F9" s="13" t="s">
        <v>37</v>
      </c>
      <c r="G9" s="14">
        <v>24243</v>
      </c>
      <c r="H9" s="22">
        <v>91.98</v>
      </c>
      <c r="I9" s="25">
        <v>91.98</v>
      </c>
      <c r="J9" s="24">
        <v>0</v>
      </c>
    </row>
    <row r="10" spans="1:10" x14ac:dyDescent="0.25">
      <c r="A10" s="21" t="s">
        <v>271</v>
      </c>
      <c r="B10" s="11" t="s">
        <v>7</v>
      </c>
      <c r="C10" s="19" t="s">
        <v>262</v>
      </c>
      <c r="D10" s="19" t="s">
        <v>272</v>
      </c>
      <c r="E10" s="13" t="s">
        <v>264</v>
      </c>
      <c r="F10" s="13" t="s">
        <v>37</v>
      </c>
      <c r="G10" s="14">
        <v>24244</v>
      </c>
      <c r="H10" s="22">
        <v>111.58</v>
      </c>
      <c r="I10" s="25">
        <v>111.58</v>
      </c>
      <c r="J10" s="24">
        <v>0</v>
      </c>
    </row>
    <row r="11" spans="1:10" x14ac:dyDescent="0.25">
      <c r="A11" s="21" t="s">
        <v>273</v>
      </c>
      <c r="B11" s="11" t="s">
        <v>7</v>
      </c>
      <c r="C11" s="19" t="s">
        <v>274</v>
      </c>
      <c r="D11" s="19" t="s">
        <v>275</v>
      </c>
      <c r="E11" s="13" t="s">
        <v>185</v>
      </c>
      <c r="F11" s="13" t="s">
        <v>37</v>
      </c>
      <c r="G11" s="14" t="s">
        <v>276</v>
      </c>
      <c r="H11" s="22">
        <v>23.38</v>
      </c>
      <c r="I11" s="25">
        <v>46.48</v>
      </c>
      <c r="J11" s="24">
        <v>23.1</v>
      </c>
    </row>
    <row r="12" spans="1:10" x14ac:dyDescent="0.25">
      <c r="A12" s="21" t="s">
        <v>277</v>
      </c>
      <c r="B12" s="11" t="s">
        <v>7</v>
      </c>
      <c r="C12" s="19" t="s">
        <v>274</v>
      </c>
      <c r="D12" s="19" t="s">
        <v>275</v>
      </c>
      <c r="E12" s="13" t="s">
        <v>187</v>
      </c>
      <c r="F12" s="13" t="s">
        <v>37</v>
      </c>
      <c r="G12" s="14">
        <v>14801</v>
      </c>
      <c r="H12" s="22">
        <v>31.18</v>
      </c>
      <c r="I12" s="25">
        <v>57.96</v>
      </c>
      <c r="J12" s="24">
        <v>26.78</v>
      </c>
    </row>
    <row r="13" spans="1:10" x14ac:dyDescent="0.25">
      <c r="A13" s="21" t="s">
        <v>278</v>
      </c>
      <c r="B13" s="11" t="s">
        <v>7</v>
      </c>
      <c r="C13" s="19" t="s">
        <v>274</v>
      </c>
      <c r="D13" s="19" t="s">
        <v>275</v>
      </c>
      <c r="E13" s="13" t="s">
        <v>189</v>
      </c>
      <c r="F13" s="13" t="s">
        <v>37</v>
      </c>
      <c r="G13" s="14">
        <v>14802</v>
      </c>
      <c r="H13" s="22">
        <v>38.97</v>
      </c>
      <c r="I13" s="25">
        <v>71.12</v>
      </c>
      <c r="J13" s="24">
        <v>32.15</v>
      </c>
    </row>
    <row r="14" spans="1:10" x14ac:dyDescent="0.25">
      <c r="A14" s="21" t="s">
        <v>279</v>
      </c>
      <c r="B14" s="11" t="s">
        <v>7</v>
      </c>
      <c r="C14" s="19" t="s">
        <v>274</v>
      </c>
      <c r="D14" s="19" t="s">
        <v>275</v>
      </c>
      <c r="E14" s="13" t="s">
        <v>191</v>
      </c>
      <c r="F14" s="13" t="s">
        <v>37</v>
      </c>
      <c r="G14" s="14">
        <v>14803</v>
      </c>
      <c r="H14" s="22">
        <v>46.77</v>
      </c>
      <c r="I14" s="25">
        <v>82.32</v>
      </c>
      <c r="J14" s="24">
        <v>35.549999999999997</v>
      </c>
    </row>
    <row r="15" spans="1:10" x14ac:dyDescent="0.25">
      <c r="A15" s="21" t="s">
        <v>280</v>
      </c>
      <c r="B15" s="11" t="s">
        <v>7</v>
      </c>
      <c r="C15" s="19" t="s">
        <v>274</v>
      </c>
      <c r="D15" s="19" t="s">
        <v>275</v>
      </c>
      <c r="E15" s="13" t="s">
        <v>206</v>
      </c>
      <c r="F15" s="13" t="s">
        <v>37</v>
      </c>
      <c r="G15" s="14">
        <v>14804</v>
      </c>
      <c r="H15" s="22">
        <v>58.46</v>
      </c>
      <c r="I15" s="25">
        <v>97.86</v>
      </c>
      <c r="J15" s="24">
        <v>39.4</v>
      </c>
    </row>
    <row r="16" spans="1:10" x14ac:dyDescent="0.25">
      <c r="A16" s="21" t="s">
        <v>281</v>
      </c>
      <c r="B16" s="11" t="s">
        <v>7</v>
      </c>
      <c r="C16" s="19" t="s">
        <v>274</v>
      </c>
      <c r="D16" s="19" t="s">
        <v>275</v>
      </c>
      <c r="E16" s="13" t="s">
        <v>282</v>
      </c>
      <c r="F16" s="13" t="s">
        <v>37</v>
      </c>
      <c r="G16" s="14">
        <v>14805</v>
      </c>
      <c r="H16" s="22">
        <v>77.95</v>
      </c>
      <c r="I16" s="25">
        <v>130.47999999999999</v>
      </c>
      <c r="J16" s="24">
        <v>52.53</v>
      </c>
    </row>
    <row r="17" spans="1:10" x14ac:dyDescent="0.25">
      <c r="A17" s="21" t="s">
        <v>283</v>
      </c>
      <c r="B17" s="11" t="s">
        <v>7</v>
      </c>
      <c r="C17" s="19" t="s">
        <v>274</v>
      </c>
      <c r="D17" s="19" t="s">
        <v>275</v>
      </c>
      <c r="E17" s="13" t="s">
        <v>284</v>
      </c>
      <c r="F17" s="13" t="s">
        <v>37</v>
      </c>
      <c r="G17" s="14">
        <v>14806</v>
      </c>
      <c r="H17" s="22">
        <v>97.44</v>
      </c>
      <c r="I17" s="25">
        <v>144.47999999999999</v>
      </c>
      <c r="J17" s="24">
        <v>47.04</v>
      </c>
    </row>
    <row r="18" spans="1:10" ht="10.5" customHeight="1" x14ac:dyDescent="0.25"/>
    <row r="19" spans="1:10" ht="16.8" x14ac:dyDescent="0.3">
      <c r="C19" s="38" t="s">
        <v>490</v>
      </c>
    </row>
    <row r="20" spans="1:10" ht="8.25" customHeight="1" x14ac:dyDescent="0.3">
      <c r="C20" s="38"/>
    </row>
    <row r="21" spans="1:10" x14ac:dyDescent="0.25">
      <c r="A21" s="123" t="s">
        <v>569</v>
      </c>
      <c r="B21" s="9"/>
      <c r="C21" s="125" t="s">
        <v>0</v>
      </c>
      <c r="D21" s="125" t="s">
        <v>1</v>
      </c>
      <c r="E21" s="125" t="s">
        <v>2</v>
      </c>
      <c r="F21" s="125" t="s">
        <v>3</v>
      </c>
      <c r="G21" s="127" t="s">
        <v>4</v>
      </c>
      <c r="H21" s="128" t="s">
        <v>456</v>
      </c>
      <c r="I21" s="130" t="s">
        <v>457</v>
      </c>
      <c r="J21" s="128" t="s">
        <v>5</v>
      </c>
    </row>
    <row r="22" spans="1:10" ht="10.5" customHeight="1" thickBot="1" x14ac:dyDescent="0.3">
      <c r="A22" s="124"/>
      <c r="B22" s="10"/>
      <c r="C22" s="126"/>
      <c r="D22" s="126"/>
      <c r="E22" s="126"/>
      <c r="F22" s="126"/>
      <c r="G22" s="126"/>
      <c r="H22" s="129"/>
      <c r="I22" s="131"/>
      <c r="J22" s="132"/>
    </row>
    <row r="23" spans="1:10" ht="13.8" thickTop="1" x14ac:dyDescent="0.25">
      <c r="A23" s="21" t="s">
        <v>248</v>
      </c>
      <c r="B23" s="11" t="s">
        <v>7</v>
      </c>
      <c r="C23" s="19" t="s">
        <v>761</v>
      </c>
      <c r="D23" s="19" t="s">
        <v>249</v>
      </c>
      <c r="E23" s="13" t="s">
        <v>250</v>
      </c>
      <c r="F23" s="13" t="s">
        <v>251</v>
      </c>
      <c r="G23" s="14">
        <v>13356</v>
      </c>
      <c r="H23" s="22">
        <v>31.58</v>
      </c>
      <c r="I23" s="25">
        <v>83.64</v>
      </c>
      <c r="J23" s="23">
        <v>52.06</v>
      </c>
    </row>
    <row r="24" spans="1:10" x14ac:dyDescent="0.25">
      <c r="A24" s="21" t="s">
        <v>252</v>
      </c>
      <c r="B24" s="11" t="s">
        <v>7</v>
      </c>
      <c r="C24" s="19" t="s">
        <v>253</v>
      </c>
      <c r="D24" s="19" t="s">
        <v>254</v>
      </c>
      <c r="E24" s="13" t="s">
        <v>255</v>
      </c>
      <c r="F24" s="13" t="s">
        <v>256</v>
      </c>
      <c r="G24" s="14">
        <v>16002</v>
      </c>
      <c r="H24" s="22">
        <v>525.74</v>
      </c>
      <c r="I24" s="25">
        <v>568.70000000000005</v>
      </c>
      <c r="J24" s="24">
        <v>42.96</v>
      </c>
    </row>
    <row r="25" spans="1:10" x14ac:dyDescent="0.25">
      <c r="A25" s="21" t="s">
        <v>259</v>
      </c>
      <c r="B25" s="11" t="s">
        <v>7</v>
      </c>
      <c r="C25" s="19" t="s">
        <v>253</v>
      </c>
      <c r="D25" s="19" t="s">
        <v>258</v>
      </c>
      <c r="E25" s="13" t="s">
        <v>260</v>
      </c>
      <c r="F25" s="13" t="s">
        <v>256</v>
      </c>
      <c r="G25" s="14">
        <v>16009</v>
      </c>
      <c r="H25" s="22">
        <v>525.59</v>
      </c>
      <c r="I25" s="25">
        <v>525.59</v>
      </c>
      <c r="J25" s="24">
        <v>0</v>
      </c>
    </row>
    <row r="26" spans="1:10" x14ac:dyDescent="0.25">
      <c r="A26" s="21" t="s">
        <v>257</v>
      </c>
      <c r="B26" s="11" t="s">
        <v>7</v>
      </c>
      <c r="C26" s="19" t="s">
        <v>253</v>
      </c>
      <c r="D26" s="19" t="s">
        <v>258</v>
      </c>
      <c r="E26" s="13" t="s">
        <v>255</v>
      </c>
      <c r="F26" s="13" t="s">
        <v>256</v>
      </c>
      <c r="G26" s="14">
        <v>16004</v>
      </c>
      <c r="H26" s="22">
        <v>525.59</v>
      </c>
      <c r="I26" s="25">
        <v>525.59</v>
      </c>
      <c r="J26" s="24">
        <v>0</v>
      </c>
    </row>
    <row r="27" spans="1:10" ht="10.5" customHeight="1" x14ac:dyDescent="0.25"/>
    <row r="28" spans="1:10" ht="16.8" x14ac:dyDescent="0.3">
      <c r="C28" s="38" t="s">
        <v>491</v>
      </c>
    </row>
    <row r="29" spans="1:10" ht="8.25" customHeight="1" x14ac:dyDescent="0.3">
      <c r="C29" s="38"/>
    </row>
    <row r="30" spans="1:10" x14ac:dyDescent="0.25">
      <c r="A30" s="123" t="s">
        <v>569</v>
      </c>
      <c r="B30" s="9"/>
      <c r="C30" s="125" t="s">
        <v>0</v>
      </c>
      <c r="D30" s="125" t="s">
        <v>1</v>
      </c>
      <c r="E30" s="125" t="s">
        <v>2</v>
      </c>
      <c r="F30" s="125" t="s">
        <v>3</v>
      </c>
      <c r="G30" s="127" t="s">
        <v>4</v>
      </c>
      <c r="H30" s="128" t="s">
        <v>456</v>
      </c>
      <c r="I30" s="130" t="s">
        <v>457</v>
      </c>
      <c r="J30" s="128" t="s">
        <v>5</v>
      </c>
    </row>
    <row r="31" spans="1:10" ht="10.5" customHeight="1" thickBot="1" x14ac:dyDescent="0.3">
      <c r="A31" s="124"/>
      <c r="B31" s="10"/>
      <c r="C31" s="126"/>
      <c r="D31" s="126"/>
      <c r="E31" s="126"/>
      <c r="F31" s="126"/>
      <c r="G31" s="126"/>
      <c r="H31" s="129"/>
      <c r="I31" s="131"/>
      <c r="J31" s="132"/>
    </row>
    <row r="32" spans="1:10" ht="13.8" thickTop="1" x14ac:dyDescent="0.25">
      <c r="A32" s="21" t="s">
        <v>366</v>
      </c>
      <c r="B32" s="11" t="s">
        <v>7</v>
      </c>
      <c r="C32" s="19" t="s">
        <v>367</v>
      </c>
      <c r="D32" s="19" t="s">
        <v>368</v>
      </c>
      <c r="E32" s="13" t="s">
        <v>369</v>
      </c>
      <c r="F32" s="13" t="s">
        <v>10</v>
      </c>
      <c r="G32" s="14">
        <v>16843</v>
      </c>
      <c r="H32" s="22">
        <v>340.48</v>
      </c>
      <c r="I32" s="25">
        <v>435.4</v>
      </c>
      <c r="J32" s="23">
        <v>94.92</v>
      </c>
    </row>
    <row r="33" spans="1:10" x14ac:dyDescent="0.25">
      <c r="A33" s="21" t="s">
        <v>370</v>
      </c>
      <c r="B33" s="11" t="s">
        <v>7</v>
      </c>
      <c r="C33" s="19" t="s">
        <v>371</v>
      </c>
      <c r="D33" s="19" t="s">
        <v>368</v>
      </c>
      <c r="E33" s="13" t="s">
        <v>372</v>
      </c>
      <c r="F33" s="13" t="s">
        <v>10</v>
      </c>
      <c r="G33" s="14">
        <v>16842</v>
      </c>
      <c r="H33" s="22">
        <v>340.48</v>
      </c>
      <c r="I33" s="25">
        <v>435.4</v>
      </c>
      <c r="J33" s="24">
        <v>94.92</v>
      </c>
    </row>
    <row r="34" spans="1:10" ht="25.5" customHeight="1" x14ac:dyDescent="0.25"/>
    <row r="35" spans="1:10" ht="16.8" x14ac:dyDescent="0.3">
      <c r="C35" s="38" t="s">
        <v>492</v>
      </c>
    </row>
    <row r="36" spans="1:10" ht="8.25" customHeight="1" x14ac:dyDescent="0.3">
      <c r="C36" s="38"/>
    </row>
    <row r="37" spans="1:10" x14ac:dyDescent="0.25">
      <c r="A37" s="123" t="s">
        <v>569</v>
      </c>
      <c r="B37" s="9"/>
      <c r="C37" s="125" t="s">
        <v>0</v>
      </c>
      <c r="D37" s="125" t="s">
        <v>1</v>
      </c>
      <c r="E37" s="125" t="s">
        <v>2</v>
      </c>
      <c r="F37" s="125" t="s">
        <v>3</v>
      </c>
      <c r="G37" s="127" t="s">
        <v>4</v>
      </c>
      <c r="H37" s="128" t="s">
        <v>456</v>
      </c>
      <c r="I37" s="130" t="s">
        <v>457</v>
      </c>
      <c r="J37" s="128" t="s">
        <v>5</v>
      </c>
    </row>
    <row r="38" spans="1:10" ht="10.5" customHeight="1" thickBot="1" x14ac:dyDescent="0.3">
      <c r="A38" s="124"/>
      <c r="B38" s="10"/>
      <c r="C38" s="126"/>
      <c r="D38" s="126"/>
      <c r="E38" s="126"/>
      <c r="F38" s="126"/>
      <c r="G38" s="126"/>
      <c r="H38" s="129"/>
      <c r="I38" s="131"/>
      <c r="J38" s="132"/>
    </row>
    <row r="39" spans="1:10" ht="13.8" thickTop="1" x14ac:dyDescent="0.25">
      <c r="A39" s="21">
        <v>5011533</v>
      </c>
      <c r="B39" s="11" t="s">
        <v>7</v>
      </c>
      <c r="C39" s="19" t="s">
        <v>479</v>
      </c>
      <c r="D39" s="19" t="s">
        <v>475</v>
      </c>
      <c r="E39" s="13" t="s">
        <v>447</v>
      </c>
      <c r="F39" s="13" t="s">
        <v>37</v>
      </c>
      <c r="G39" s="14" t="s">
        <v>534</v>
      </c>
      <c r="H39" s="22">
        <v>340.48</v>
      </c>
      <c r="I39" s="25">
        <v>501.2</v>
      </c>
      <c r="J39" s="24">
        <v>160.71999999999997</v>
      </c>
    </row>
    <row r="40" spans="1:10" x14ac:dyDescent="0.25">
      <c r="A40" s="21">
        <v>5011539</v>
      </c>
      <c r="B40" s="11" t="s">
        <v>7</v>
      </c>
      <c r="C40" s="19" t="s">
        <v>485</v>
      </c>
      <c r="D40" s="19" t="s">
        <v>467</v>
      </c>
      <c r="E40" s="13" t="s">
        <v>439</v>
      </c>
      <c r="F40" s="13" t="s">
        <v>37</v>
      </c>
      <c r="G40" s="14" t="s">
        <v>454</v>
      </c>
      <c r="H40" s="22">
        <v>389.76</v>
      </c>
      <c r="I40" s="25">
        <v>649.6</v>
      </c>
      <c r="J40" s="24">
        <v>259.84000000000003</v>
      </c>
    </row>
    <row r="41" spans="1:10" x14ac:dyDescent="0.25">
      <c r="A41" s="21">
        <v>5011536</v>
      </c>
      <c r="B41" s="11" t="s">
        <v>7</v>
      </c>
      <c r="C41" s="19" t="s">
        <v>482</v>
      </c>
      <c r="D41" s="19" t="s">
        <v>477</v>
      </c>
      <c r="E41" s="13" t="s">
        <v>290</v>
      </c>
      <c r="F41" s="13" t="s">
        <v>37</v>
      </c>
      <c r="G41" s="14" t="s">
        <v>451</v>
      </c>
      <c r="H41" s="22">
        <v>340.48</v>
      </c>
      <c r="I41" s="25">
        <v>621.6</v>
      </c>
      <c r="J41" s="24">
        <v>281.12</v>
      </c>
    </row>
    <row r="42" spans="1:10" x14ac:dyDescent="0.25">
      <c r="A42" s="21" t="s">
        <v>428</v>
      </c>
      <c r="B42" s="11" t="s">
        <v>7</v>
      </c>
      <c r="C42" s="19" t="s">
        <v>471</v>
      </c>
      <c r="D42" s="19" t="s">
        <v>465</v>
      </c>
      <c r="E42" s="13" t="s">
        <v>332</v>
      </c>
      <c r="F42" s="13" t="s">
        <v>37</v>
      </c>
      <c r="G42" s="14" t="s">
        <v>441</v>
      </c>
      <c r="H42" s="22">
        <v>340.48</v>
      </c>
      <c r="I42" s="25">
        <v>358.4</v>
      </c>
      <c r="J42" s="24">
        <v>17.919999999999959</v>
      </c>
    </row>
    <row r="43" spans="1:10" x14ac:dyDescent="0.25">
      <c r="A43" s="21">
        <v>5011538</v>
      </c>
      <c r="B43" s="11" t="s">
        <v>7</v>
      </c>
      <c r="C43" s="19" t="s">
        <v>484</v>
      </c>
      <c r="D43" s="19" t="s">
        <v>478</v>
      </c>
      <c r="E43" s="13" t="s">
        <v>445</v>
      </c>
      <c r="F43" s="13" t="s">
        <v>37</v>
      </c>
      <c r="G43" s="14" t="s">
        <v>453</v>
      </c>
      <c r="H43" s="22">
        <v>292.32</v>
      </c>
      <c r="I43" s="25">
        <v>543.20000000000005</v>
      </c>
      <c r="J43" s="24">
        <v>250.88000000000005</v>
      </c>
    </row>
    <row r="44" spans="1:10" x14ac:dyDescent="0.25">
      <c r="A44" s="21">
        <v>5011534</v>
      </c>
      <c r="B44" s="11" t="s">
        <v>7</v>
      </c>
      <c r="C44" s="19" t="s">
        <v>480</v>
      </c>
      <c r="D44" s="19" t="s">
        <v>476</v>
      </c>
      <c r="E44" s="13" t="s">
        <v>332</v>
      </c>
      <c r="F44" s="13" t="s">
        <v>37</v>
      </c>
      <c r="G44" s="14" t="s">
        <v>449</v>
      </c>
      <c r="H44" s="22">
        <v>682.08</v>
      </c>
      <c r="I44" s="25">
        <v>1611.4</v>
      </c>
      <c r="J44" s="24">
        <v>929.32</v>
      </c>
    </row>
    <row r="45" spans="1:10" x14ac:dyDescent="0.25">
      <c r="A45" s="21">
        <v>5011535</v>
      </c>
      <c r="B45" s="11" t="s">
        <v>7</v>
      </c>
      <c r="C45" s="19" t="s">
        <v>481</v>
      </c>
      <c r="D45" s="19" t="s">
        <v>476</v>
      </c>
      <c r="E45" s="13" t="s">
        <v>290</v>
      </c>
      <c r="F45" s="13" t="s">
        <v>37</v>
      </c>
      <c r="G45" s="14" t="s">
        <v>450</v>
      </c>
      <c r="H45" s="22">
        <v>682.08</v>
      </c>
      <c r="I45" s="25">
        <v>872.2</v>
      </c>
      <c r="J45" s="24">
        <v>190.12</v>
      </c>
    </row>
    <row r="46" spans="1:10" x14ac:dyDescent="0.25">
      <c r="A46" s="21">
        <v>5011537</v>
      </c>
      <c r="B46" s="11" t="s">
        <v>7</v>
      </c>
      <c r="C46" s="19" t="s">
        <v>483</v>
      </c>
      <c r="D46" s="19" t="s">
        <v>476</v>
      </c>
      <c r="E46" s="13" t="s">
        <v>332</v>
      </c>
      <c r="F46" s="13" t="s">
        <v>37</v>
      </c>
      <c r="G46" s="14" t="s">
        <v>452</v>
      </c>
      <c r="H46" s="22">
        <v>682.08</v>
      </c>
      <c r="I46" s="25">
        <v>1024.8</v>
      </c>
      <c r="J46" s="24">
        <v>342.71999999999991</v>
      </c>
    </row>
    <row r="47" spans="1:10" x14ac:dyDescent="0.25">
      <c r="A47" s="21">
        <v>5011540</v>
      </c>
      <c r="B47" s="11" t="s">
        <v>7</v>
      </c>
      <c r="C47" s="19" t="s">
        <v>486</v>
      </c>
      <c r="D47" s="19" t="s">
        <v>469</v>
      </c>
      <c r="E47" s="13" t="s">
        <v>446</v>
      </c>
      <c r="F47" s="13" t="s">
        <v>37</v>
      </c>
      <c r="G47" s="14" t="s">
        <v>455</v>
      </c>
      <c r="H47" s="22">
        <v>584.64</v>
      </c>
      <c r="I47" s="25">
        <v>797.03</v>
      </c>
      <c r="J47" s="24">
        <v>212.39</v>
      </c>
    </row>
    <row r="48" spans="1:10" x14ac:dyDescent="0.25">
      <c r="A48" s="21" t="s">
        <v>425</v>
      </c>
      <c r="B48" s="11" t="s">
        <v>7</v>
      </c>
      <c r="C48" s="19" t="s">
        <v>472</v>
      </c>
      <c r="D48" s="19" t="s">
        <v>462</v>
      </c>
      <c r="E48" s="13" t="s">
        <v>332</v>
      </c>
      <c r="F48" s="13" t="s">
        <v>37</v>
      </c>
      <c r="G48" s="14" t="s">
        <v>431</v>
      </c>
      <c r="H48" s="22">
        <v>974.4</v>
      </c>
      <c r="I48" s="25">
        <v>974.4</v>
      </c>
      <c r="J48" s="24">
        <v>0</v>
      </c>
    </row>
    <row r="49" spans="1:10" x14ac:dyDescent="0.25">
      <c r="A49" s="21" t="s">
        <v>426</v>
      </c>
      <c r="B49" s="11" t="s">
        <v>7</v>
      </c>
      <c r="C49" s="19" t="s">
        <v>473</v>
      </c>
      <c r="D49" s="19" t="s">
        <v>463</v>
      </c>
      <c r="E49" s="13" t="s">
        <v>332</v>
      </c>
      <c r="F49" s="13" t="s">
        <v>37</v>
      </c>
      <c r="G49" s="14" t="s">
        <v>432</v>
      </c>
      <c r="H49" s="22">
        <v>974.4</v>
      </c>
      <c r="I49" s="25">
        <v>974.4</v>
      </c>
      <c r="J49" s="24">
        <v>0</v>
      </c>
    </row>
    <row r="50" spans="1:10" x14ac:dyDescent="0.25">
      <c r="A50" s="21" t="s">
        <v>427</v>
      </c>
      <c r="B50" s="11" t="s">
        <v>7</v>
      </c>
      <c r="C50" s="19" t="s">
        <v>474</v>
      </c>
      <c r="D50" s="19" t="s">
        <v>344</v>
      </c>
      <c r="E50" s="13" t="s">
        <v>290</v>
      </c>
      <c r="F50" s="13" t="s">
        <v>37</v>
      </c>
      <c r="G50" s="14" t="s">
        <v>433</v>
      </c>
      <c r="H50" s="22">
        <v>974.4</v>
      </c>
      <c r="I50" s="25">
        <v>974.4</v>
      </c>
      <c r="J50" s="24">
        <v>0</v>
      </c>
    </row>
    <row r="51" spans="1:10" x14ac:dyDescent="0.25">
      <c r="A51" s="21">
        <v>5017826</v>
      </c>
      <c r="B51" s="11" t="s">
        <v>7</v>
      </c>
      <c r="C51" s="19" t="s">
        <v>864</v>
      </c>
      <c r="D51" s="19" t="s">
        <v>873</v>
      </c>
      <c r="E51" s="13" t="s">
        <v>470</v>
      </c>
      <c r="F51" s="13" t="s">
        <v>37</v>
      </c>
      <c r="G51" s="14" t="s">
        <v>429</v>
      </c>
      <c r="H51" s="22">
        <v>194.88</v>
      </c>
      <c r="I51" s="25">
        <v>204.4</v>
      </c>
      <c r="J51" s="24">
        <v>9.5200000000000102</v>
      </c>
    </row>
    <row r="52" spans="1:10" x14ac:dyDescent="0.25">
      <c r="A52" s="21">
        <v>5017827</v>
      </c>
      <c r="B52" s="11" t="s">
        <v>7</v>
      </c>
      <c r="C52" s="19" t="s">
        <v>865</v>
      </c>
      <c r="D52" s="19" t="s">
        <v>464</v>
      </c>
      <c r="E52" s="13" t="s">
        <v>332</v>
      </c>
      <c r="F52" s="13" t="s">
        <v>37</v>
      </c>
      <c r="G52" s="14" t="s">
        <v>434</v>
      </c>
      <c r="H52" s="22">
        <v>974.4</v>
      </c>
      <c r="I52" s="25">
        <v>1327.2</v>
      </c>
      <c r="J52" s="24">
        <v>352.80000000000007</v>
      </c>
    </row>
    <row r="53" spans="1:10" x14ac:dyDescent="0.25">
      <c r="A53" s="21">
        <v>5017828</v>
      </c>
      <c r="B53" s="11" t="s">
        <v>7</v>
      </c>
      <c r="C53" s="19" t="s">
        <v>866</v>
      </c>
      <c r="D53" s="19" t="s">
        <v>874</v>
      </c>
      <c r="E53" s="13" t="s">
        <v>435</v>
      </c>
      <c r="F53" s="13" t="s">
        <v>37</v>
      </c>
      <c r="G53" s="14">
        <v>137008</v>
      </c>
      <c r="H53" s="22">
        <v>974.4</v>
      </c>
      <c r="I53" s="25">
        <v>1104.5999999999999</v>
      </c>
      <c r="J53" s="24">
        <v>130.19999999999993</v>
      </c>
    </row>
    <row r="54" spans="1:10" x14ac:dyDescent="0.25">
      <c r="A54" s="21">
        <v>5017829</v>
      </c>
      <c r="B54" s="11" t="s">
        <v>7</v>
      </c>
      <c r="C54" s="19" t="s">
        <v>867</v>
      </c>
      <c r="D54" s="19" t="s">
        <v>467</v>
      </c>
      <c r="E54" s="13" t="s">
        <v>291</v>
      </c>
      <c r="F54" s="13" t="s">
        <v>37</v>
      </c>
      <c r="G54" s="14" t="s">
        <v>436</v>
      </c>
      <c r="H54" s="22">
        <v>389.76</v>
      </c>
      <c r="I54" s="25">
        <v>410.2</v>
      </c>
      <c r="J54" s="24">
        <v>20.439999999999998</v>
      </c>
    </row>
    <row r="55" spans="1:10" x14ac:dyDescent="0.25">
      <c r="A55" s="21">
        <v>5017830</v>
      </c>
      <c r="B55" s="11" t="s">
        <v>7</v>
      </c>
      <c r="C55" s="19" t="s">
        <v>868</v>
      </c>
      <c r="D55" s="19" t="s">
        <v>875</v>
      </c>
      <c r="E55" s="13" t="s">
        <v>291</v>
      </c>
      <c r="F55" s="13" t="s">
        <v>37</v>
      </c>
      <c r="G55" s="14" t="s">
        <v>430</v>
      </c>
      <c r="H55" s="22">
        <v>487.2</v>
      </c>
      <c r="I55" s="25">
        <v>513.79999999999995</v>
      </c>
      <c r="J55" s="24">
        <v>26.599999999999966</v>
      </c>
    </row>
    <row r="56" spans="1:10" x14ac:dyDescent="0.25">
      <c r="A56" s="21">
        <v>5017831</v>
      </c>
      <c r="B56" s="11" t="s">
        <v>7</v>
      </c>
      <c r="C56" s="19" t="s">
        <v>869</v>
      </c>
      <c r="D56" s="19" t="s">
        <v>466</v>
      </c>
      <c r="E56" s="13" t="s">
        <v>435</v>
      </c>
      <c r="F56" s="13" t="s">
        <v>37</v>
      </c>
      <c r="G56" s="14">
        <v>33709</v>
      </c>
      <c r="H56" s="22">
        <v>730.24</v>
      </c>
      <c r="I56" s="25">
        <v>770</v>
      </c>
      <c r="J56" s="24">
        <v>39.759999999999991</v>
      </c>
    </row>
    <row r="57" spans="1:10" x14ac:dyDescent="0.25">
      <c r="A57" s="21">
        <v>5017832</v>
      </c>
      <c r="B57" s="11" t="s">
        <v>7</v>
      </c>
      <c r="C57" s="19" t="s">
        <v>870</v>
      </c>
      <c r="D57" s="19" t="s">
        <v>468</v>
      </c>
      <c r="E57" s="13" t="s">
        <v>332</v>
      </c>
      <c r="F57" s="13" t="s">
        <v>37</v>
      </c>
      <c r="G57" s="14" t="s">
        <v>437</v>
      </c>
      <c r="H57" s="22">
        <v>730.24</v>
      </c>
      <c r="I57" s="25">
        <v>770</v>
      </c>
      <c r="J57" s="24">
        <v>39.76</v>
      </c>
    </row>
    <row r="58" spans="1:10" x14ac:dyDescent="0.25">
      <c r="A58" s="21">
        <v>5017833</v>
      </c>
      <c r="B58" s="11" t="s">
        <v>7</v>
      </c>
      <c r="C58" s="19" t="s">
        <v>871</v>
      </c>
      <c r="D58" s="19" t="s">
        <v>876</v>
      </c>
      <c r="E58" s="13" t="s">
        <v>439</v>
      </c>
      <c r="F58" s="13" t="s">
        <v>37</v>
      </c>
      <c r="G58" s="14" t="s">
        <v>440</v>
      </c>
      <c r="H58" s="22">
        <v>730.24</v>
      </c>
      <c r="I58" s="25">
        <v>770</v>
      </c>
      <c r="J58" s="24">
        <v>39.759999999999991</v>
      </c>
    </row>
    <row r="59" spans="1:10" x14ac:dyDescent="0.25">
      <c r="A59" s="21">
        <v>5017834</v>
      </c>
      <c r="B59" s="11" t="s">
        <v>7</v>
      </c>
      <c r="C59" s="19" t="s">
        <v>872</v>
      </c>
      <c r="D59" s="19" t="s">
        <v>469</v>
      </c>
      <c r="E59" s="13" t="s">
        <v>291</v>
      </c>
      <c r="F59" s="13" t="s">
        <v>37</v>
      </c>
      <c r="G59" s="14" t="s">
        <v>438</v>
      </c>
      <c r="H59" s="22">
        <v>584.64</v>
      </c>
      <c r="I59" s="25">
        <v>616</v>
      </c>
      <c r="J59" s="24">
        <v>31.360000000000014</v>
      </c>
    </row>
    <row r="60" spans="1:10" x14ac:dyDescent="0.25">
      <c r="A60" s="21" t="s">
        <v>357</v>
      </c>
      <c r="B60" s="11" t="s">
        <v>7</v>
      </c>
      <c r="C60" s="19" t="s">
        <v>358</v>
      </c>
      <c r="D60" s="19" t="s">
        <v>359</v>
      </c>
      <c r="E60" s="13" t="s">
        <v>360</v>
      </c>
      <c r="F60" s="13" t="s">
        <v>37</v>
      </c>
      <c r="G60" s="14" t="s">
        <v>848</v>
      </c>
      <c r="H60" s="22">
        <v>730.24</v>
      </c>
      <c r="I60" s="25">
        <v>1381.8</v>
      </c>
      <c r="J60" s="24">
        <v>651.55999999999995</v>
      </c>
    </row>
    <row r="61" spans="1:10" x14ac:dyDescent="0.25">
      <c r="A61" s="21" t="s">
        <v>285</v>
      </c>
      <c r="B61" s="11" t="s">
        <v>7</v>
      </c>
      <c r="C61" s="19" t="s">
        <v>286</v>
      </c>
      <c r="D61" s="19" t="s">
        <v>287</v>
      </c>
      <c r="E61" s="13" t="s">
        <v>288</v>
      </c>
      <c r="F61" s="13" t="s">
        <v>37</v>
      </c>
      <c r="G61" s="14" t="s">
        <v>289</v>
      </c>
      <c r="H61" s="22">
        <v>194.88</v>
      </c>
      <c r="I61" s="25">
        <v>194.88</v>
      </c>
      <c r="J61" s="24">
        <v>0</v>
      </c>
    </row>
    <row r="62" spans="1:10" x14ac:dyDescent="0.25">
      <c r="A62" s="21" t="s">
        <v>292</v>
      </c>
      <c r="B62" s="11" t="s">
        <v>7</v>
      </c>
      <c r="C62" s="19" t="s">
        <v>293</v>
      </c>
      <c r="D62" s="19" t="s">
        <v>294</v>
      </c>
      <c r="E62" s="13" t="s">
        <v>291</v>
      </c>
      <c r="F62" s="13" t="s">
        <v>37</v>
      </c>
      <c r="G62" s="14" t="s">
        <v>295</v>
      </c>
      <c r="H62" s="22">
        <v>682.08</v>
      </c>
      <c r="I62" s="25">
        <v>1897.08</v>
      </c>
      <c r="J62" s="24">
        <v>1215</v>
      </c>
    </row>
    <row r="63" spans="1:10" x14ac:dyDescent="0.25">
      <c r="A63" s="21" t="s">
        <v>296</v>
      </c>
      <c r="B63" s="11" t="s">
        <v>7</v>
      </c>
      <c r="C63" s="19" t="s">
        <v>297</v>
      </c>
      <c r="D63" s="19" t="s">
        <v>298</v>
      </c>
      <c r="E63" s="13" t="s">
        <v>291</v>
      </c>
      <c r="F63" s="13" t="s">
        <v>37</v>
      </c>
      <c r="G63" s="14" t="s">
        <v>299</v>
      </c>
      <c r="H63" s="22">
        <v>682.08</v>
      </c>
      <c r="I63" s="25">
        <v>2176.98</v>
      </c>
      <c r="J63" s="24">
        <v>1494.9</v>
      </c>
    </row>
    <row r="64" spans="1:10" x14ac:dyDescent="0.25">
      <c r="A64" s="21" t="s">
        <v>300</v>
      </c>
      <c r="B64" s="11" t="s">
        <v>7</v>
      </c>
      <c r="C64" s="19" t="s">
        <v>301</v>
      </c>
      <c r="D64" s="19" t="s">
        <v>302</v>
      </c>
      <c r="E64" s="13" t="s">
        <v>290</v>
      </c>
      <c r="F64" s="13" t="s">
        <v>37</v>
      </c>
      <c r="G64" s="14" t="s">
        <v>303</v>
      </c>
      <c r="H64" s="22">
        <v>487.2</v>
      </c>
      <c r="I64" s="25">
        <v>526.1</v>
      </c>
      <c r="J64" s="24">
        <v>38.900000000000034</v>
      </c>
    </row>
    <row r="65" spans="1:10" x14ac:dyDescent="0.25">
      <c r="A65" s="21" t="s">
        <v>304</v>
      </c>
      <c r="B65" s="11" t="s">
        <v>7</v>
      </c>
      <c r="C65" s="19" t="s">
        <v>305</v>
      </c>
      <c r="D65" s="19" t="s">
        <v>306</v>
      </c>
      <c r="E65" s="13" t="s">
        <v>290</v>
      </c>
      <c r="F65" s="13" t="s">
        <v>37</v>
      </c>
      <c r="G65" s="14" t="s">
        <v>307</v>
      </c>
      <c r="H65" s="22">
        <v>340.48</v>
      </c>
      <c r="I65" s="25">
        <v>993.72</v>
      </c>
      <c r="J65" s="24">
        <v>653.24</v>
      </c>
    </row>
    <row r="66" spans="1:10" x14ac:dyDescent="0.25">
      <c r="A66" s="21" t="s">
        <v>308</v>
      </c>
      <c r="B66" s="11" t="s">
        <v>7</v>
      </c>
      <c r="C66" s="19" t="s">
        <v>309</v>
      </c>
      <c r="D66" s="19" t="s">
        <v>310</v>
      </c>
      <c r="E66" s="13" t="s">
        <v>290</v>
      </c>
      <c r="F66" s="13" t="s">
        <v>37</v>
      </c>
      <c r="G66" s="14" t="s">
        <v>311</v>
      </c>
      <c r="H66" s="22">
        <v>340.48</v>
      </c>
      <c r="I66" s="25">
        <v>971.74</v>
      </c>
      <c r="J66" s="24">
        <v>631.26</v>
      </c>
    </row>
    <row r="67" spans="1:10" x14ac:dyDescent="0.25">
      <c r="A67" s="21" t="s">
        <v>312</v>
      </c>
      <c r="B67" s="11" t="s">
        <v>7</v>
      </c>
      <c r="C67" s="19" t="s">
        <v>313</v>
      </c>
      <c r="D67" s="19" t="s">
        <v>314</v>
      </c>
      <c r="E67" s="13" t="s">
        <v>315</v>
      </c>
      <c r="F67" s="13" t="s">
        <v>37</v>
      </c>
      <c r="G67" s="14" t="s">
        <v>316</v>
      </c>
      <c r="H67" s="22">
        <v>243.04</v>
      </c>
      <c r="I67" s="25">
        <v>646</v>
      </c>
      <c r="J67" s="24">
        <v>402.96000000000004</v>
      </c>
    </row>
    <row r="68" spans="1:10" x14ac:dyDescent="0.25">
      <c r="A68" s="21" t="s">
        <v>317</v>
      </c>
      <c r="B68" s="11" t="s">
        <v>7</v>
      </c>
      <c r="C68" s="19" t="s">
        <v>318</v>
      </c>
      <c r="D68" s="19" t="s">
        <v>319</v>
      </c>
      <c r="E68" s="13" t="s">
        <v>290</v>
      </c>
      <c r="F68" s="13" t="s">
        <v>37</v>
      </c>
      <c r="G68" s="14" t="s">
        <v>320</v>
      </c>
      <c r="H68" s="22">
        <v>340.48</v>
      </c>
      <c r="I68" s="25">
        <v>1022.84</v>
      </c>
      <c r="J68" s="24">
        <v>682.36</v>
      </c>
    </row>
    <row r="69" spans="1:10" x14ac:dyDescent="0.25">
      <c r="A69" s="21" t="s">
        <v>321</v>
      </c>
      <c r="B69" s="11" t="s">
        <v>7</v>
      </c>
      <c r="C69" s="19" t="s">
        <v>322</v>
      </c>
      <c r="D69" s="19" t="s">
        <v>323</v>
      </c>
      <c r="E69" s="13" t="s">
        <v>291</v>
      </c>
      <c r="F69" s="13" t="s">
        <v>37</v>
      </c>
      <c r="G69" s="14" t="s">
        <v>324</v>
      </c>
      <c r="H69" s="22">
        <v>526</v>
      </c>
      <c r="I69" s="25">
        <v>526</v>
      </c>
      <c r="J69" s="24">
        <v>0</v>
      </c>
    </row>
    <row r="70" spans="1:10" x14ac:dyDescent="0.25">
      <c r="A70" s="21" t="s">
        <v>325</v>
      </c>
      <c r="B70" s="11" t="s">
        <v>7</v>
      </c>
      <c r="C70" s="19" t="s">
        <v>326</v>
      </c>
      <c r="D70" s="19" t="s">
        <v>327</v>
      </c>
      <c r="E70" s="13" t="s">
        <v>291</v>
      </c>
      <c r="F70" s="13" t="s">
        <v>37</v>
      </c>
      <c r="G70" s="14" t="s">
        <v>493</v>
      </c>
      <c r="H70" s="22">
        <v>584.64</v>
      </c>
      <c r="I70" s="25">
        <v>759.48</v>
      </c>
      <c r="J70" s="24">
        <v>174.84000000000003</v>
      </c>
    </row>
    <row r="71" spans="1:10" x14ac:dyDescent="0.25">
      <c r="A71" s="21" t="s">
        <v>328</v>
      </c>
      <c r="B71" s="11" t="s">
        <v>7</v>
      </c>
      <c r="C71" s="19" t="s">
        <v>329</v>
      </c>
      <c r="D71" s="19" t="s">
        <v>330</v>
      </c>
      <c r="E71" s="13" t="s">
        <v>291</v>
      </c>
      <c r="F71" s="13" t="s">
        <v>37</v>
      </c>
      <c r="G71" s="14" t="s">
        <v>331</v>
      </c>
      <c r="H71" s="22">
        <v>584.64</v>
      </c>
      <c r="I71" s="25">
        <v>1161.56</v>
      </c>
      <c r="J71" s="24">
        <v>576.91999999999996</v>
      </c>
    </row>
    <row r="72" spans="1:10" x14ac:dyDescent="0.25">
      <c r="A72" s="21" t="s">
        <v>333</v>
      </c>
      <c r="B72" s="11" t="s">
        <v>7</v>
      </c>
      <c r="C72" s="19" t="s">
        <v>334</v>
      </c>
      <c r="D72" s="19" t="s">
        <v>335</v>
      </c>
      <c r="E72" s="13" t="s">
        <v>291</v>
      </c>
      <c r="F72" s="13" t="s">
        <v>37</v>
      </c>
      <c r="G72" s="14" t="s">
        <v>336</v>
      </c>
      <c r="H72" s="22">
        <v>1557.92</v>
      </c>
      <c r="I72" s="25">
        <v>1643.6</v>
      </c>
      <c r="J72" s="24">
        <v>85.679999999999836</v>
      </c>
    </row>
    <row r="73" spans="1:10" x14ac:dyDescent="0.25">
      <c r="A73" s="21" t="s">
        <v>337</v>
      </c>
      <c r="B73" s="11" t="s">
        <v>7</v>
      </c>
      <c r="C73" s="19" t="s">
        <v>338</v>
      </c>
      <c r="D73" s="19" t="s">
        <v>339</v>
      </c>
      <c r="E73" s="13" t="s">
        <v>291</v>
      </c>
      <c r="F73" s="13" t="s">
        <v>37</v>
      </c>
      <c r="G73" s="14" t="s">
        <v>849</v>
      </c>
      <c r="H73" s="22">
        <v>1557.92</v>
      </c>
      <c r="I73" s="25">
        <v>2840.6</v>
      </c>
      <c r="J73" s="24">
        <v>1282.6799999999998</v>
      </c>
    </row>
    <row r="74" spans="1:10" x14ac:dyDescent="0.25">
      <c r="A74" s="21" t="s">
        <v>340</v>
      </c>
      <c r="B74" s="11" t="s">
        <v>7</v>
      </c>
      <c r="C74" s="19" t="s">
        <v>341</v>
      </c>
      <c r="D74" s="19" t="s">
        <v>342</v>
      </c>
      <c r="E74" s="13" t="s">
        <v>332</v>
      </c>
      <c r="F74" s="13" t="s">
        <v>37</v>
      </c>
      <c r="G74" s="14" t="s">
        <v>343</v>
      </c>
      <c r="H74" s="22">
        <v>3116.96</v>
      </c>
      <c r="I74" s="25">
        <v>3287.2</v>
      </c>
      <c r="J74" s="24">
        <v>170.23999999999978</v>
      </c>
    </row>
    <row r="75" spans="1:10" x14ac:dyDescent="0.25">
      <c r="A75" s="21" t="s">
        <v>345</v>
      </c>
      <c r="B75" s="11" t="s">
        <v>7</v>
      </c>
      <c r="C75" s="19" t="s">
        <v>346</v>
      </c>
      <c r="D75" s="19" t="s">
        <v>347</v>
      </c>
      <c r="E75" s="13" t="s">
        <v>332</v>
      </c>
      <c r="F75" s="13" t="s">
        <v>37</v>
      </c>
      <c r="G75" s="14" t="s">
        <v>348</v>
      </c>
      <c r="H75" s="22">
        <v>730.24</v>
      </c>
      <c r="I75" s="25">
        <v>881.98</v>
      </c>
      <c r="J75" s="24">
        <v>151.74</v>
      </c>
    </row>
    <row r="76" spans="1:10" x14ac:dyDescent="0.25">
      <c r="A76" s="21" t="s">
        <v>349</v>
      </c>
      <c r="B76" s="11" t="s">
        <v>7</v>
      </c>
      <c r="C76" s="19" t="s">
        <v>350</v>
      </c>
      <c r="D76" s="19" t="s">
        <v>351</v>
      </c>
      <c r="E76" s="13" t="s">
        <v>332</v>
      </c>
      <c r="F76" s="13" t="s">
        <v>37</v>
      </c>
      <c r="G76" s="14" t="s">
        <v>352</v>
      </c>
      <c r="H76" s="22">
        <v>730.24</v>
      </c>
      <c r="I76" s="25">
        <v>770</v>
      </c>
      <c r="J76" s="24">
        <v>39.759999999999991</v>
      </c>
    </row>
    <row r="77" spans="1:10" x14ac:dyDescent="0.25">
      <c r="A77" s="21" t="s">
        <v>353</v>
      </c>
      <c r="B77" s="11" t="s">
        <v>7</v>
      </c>
      <c r="C77" s="19" t="s">
        <v>354</v>
      </c>
      <c r="D77" s="19" t="s">
        <v>355</v>
      </c>
      <c r="E77" s="13" t="s">
        <v>290</v>
      </c>
      <c r="F77" s="13" t="s">
        <v>37</v>
      </c>
      <c r="G77" s="14" t="s">
        <v>356</v>
      </c>
      <c r="H77" s="22">
        <v>974.4</v>
      </c>
      <c r="I77" s="25">
        <v>2548.15</v>
      </c>
      <c r="J77" s="24">
        <v>1573.75</v>
      </c>
    </row>
    <row r="78" spans="1:10" x14ac:dyDescent="0.25">
      <c r="A78" s="21" t="s">
        <v>423</v>
      </c>
      <c r="B78" s="11" t="s">
        <v>7</v>
      </c>
      <c r="C78" s="19" t="s">
        <v>389</v>
      </c>
      <c r="D78" s="19" t="s">
        <v>390</v>
      </c>
      <c r="E78" s="13" t="s">
        <v>332</v>
      </c>
      <c r="F78" s="13" t="s">
        <v>37</v>
      </c>
      <c r="G78" s="14" t="s">
        <v>391</v>
      </c>
      <c r="H78" s="22">
        <v>659.3</v>
      </c>
      <c r="I78" s="25">
        <v>659.3</v>
      </c>
      <c r="J78" s="24">
        <v>0</v>
      </c>
    </row>
    <row r="79" spans="1:10" x14ac:dyDescent="0.25">
      <c r="A79" s="21" t="s">
        <v>349</v>
      </c>
      <c r="B79" s="11" t="s">
        <v>7</v>
      </c>
      <c r="C79" s="19" t="s">
        <v>350</v>
      </c>
      <c r="D79" s="19" t="s">
        <v>351</v>
      </c>
      <c r="E79" s="13" t="s">
        <v>332</v>
      </c>
      <c r="F79" s="13" t="s">
        <v>37</v>
      </c>
      <c r="G79" s="14" t="s">
        <v>352</v>
      </c>
      <c r="H79" s="22">
        <v>749.80000000000007</v>
      </c>
      <c r="I79" s="25">
        <v>749.80000000000007</v>
      </c>
      <c r="J79" s="24">
        <f t="shared" ref="J79:J83" si="0">I79-H79</f>
        <v>0</v>
      </c>
    </row>
    <row r="80" spans="1:10" x14ac:dyDescent="0.25">
      <c r="A80" s="21" t="s">
        <v>353</v>
      </c>
      <c r="B80" s="11" t="s">
        <v>7</v>
      </c>
      <c r="C80" s="19" t="s">
        <v>354</v>
      </c>
      <c r="D80" s="19" t="s">
        <v>355</v>
      </c>
      <c r="E80" s="13" t="s">
        <v>290</v>
      </c>
      <c r="F80" s="13" t="s">
        <v>37</v>
      </c>
      <c r="G80" s="14" t="s">
        <v>356</v>
      </c>
      <c r="H80" s="22">
        <v>1000.4999999999999</v>
      </c>
      <c r="I80" s="25">
        <v>2616.42</v>
      </c>
      <c r="J80" s="24">
        <f t="shared" si="0"/>
        <v>1615.92</v>
      </c>
    </row>
    <row r="81" spans="1:10" x14ac:dyDescent="0.25">
      <c r="A81" s="21" t="s">
        <v>357</v>
      </c>
      <c r="B81" s="11" t="s">
        <v>7</v>
      </c>
      <c r="C81" s="19" t="s">
        <v>358</v>
      </c>
      <c r="D81" s="19" t="s">
        <v>359</v>
      </c>
      <c r="E81" s="13" t="s">
        <v>360</v>
      </c>
      <c r="F81" s="13" t="s">
        <v>37</v>
      </c>
      <c r="G81" s="14" t="s">
        <v>361</v>
      </c>
      <c r="H81" s="22">
        <v>749.8</v>
      </c>
      <c r="I81" s="25">
        <v>1345.01</v>
      </c>
      <c r="J81" s="24">
        <f t="shared" si="0"/>
        <v>595.21</v>
      </c>
    </row>
    <row r="82" spans="1:10" x14ac:dyDescent="0.25">
      <c r="A82" s="21" t="s">
        <v>362</v>
      </c>
      <c r="B82" s="11" t="s">
        <v>7</v>
      </c>
      <c r="C82" s="19" t="s">
        <v>363</v>
      </c>
      <c r="D82" s="19" t="s">
        <v>364</v>
      </c>
      <c r="E82" s="13" t="s">
        <v>365</v>
      </c>
      <c r="F82" s="13" t="s">
        <v>37</v>
      </c>
      <c r="G82" s="14" t="s">
        <v>373</v>
      </c>
      <c r="H82" s="22">
        <v>194.28889999999998</v>
      </c>
      <c r="I82" s="25">
        <v>194.28889999999998</v>
      </c>
      <c r="J82" s="24">
        <f t="shared" si="0"/>
        <v>0</v>
      </c>
    </row>
    <row r="83" spans="1:10" x14ac:dyDescent="0.25">
      <c r="A83" s="21" t="s">
        <v>423</v>
      </c>
      <c r="B83" s="11" t="s">
        <v>7</v>
      </c>
      <c r="C83" s="19" t="s">
        <v>389</v>
      </c>
      <c r="D83" s="19" t="s">
        <v>390</v>
      </c>
      <c r="E83" s="13" t="s">
        <v>332</v>
      </c>
      <c r="F83" s="13" t="s">
        <v>37</v>
      </c>
      <c r="G83" s="14" t="s">
        <v>391</v>
      </c>
      <c r="H83" s="22">
        <v>676.97495624999999</v>
      </c>
      <c r="I83" s="25">
        <v>676.97495624999999</v>
      </c>
      <c r="J83" s="24">
        <f t="shared" si="0"/>
        <v>0</v>
      </c>
    </row>
  </sheetData>
  <mergeCells count="36">
    <mergeCell ref="H4:H5"/>
    <mergeCell ref="I4:I5"/>
    <mergeCell ref="J4:J5"/>
    <mergeCell ref="A21:A22"/>
    <mergeCell ref="C21:C22"/>
    <mergeCell ref="D21:D22"/>
    <mergeCell ref="E21:E22"/>
    <mergeCell ref="F21:F22"/>
    <mergeCell ref="G21:G22"/>
    <mergeCell ref="H21:H22"/>
    <mergeCell ref="A4:A5"/>
    <mergeCell ref="C4:C5"/>
    <mergeCell ref="D4:D5"/>
    <mergeCell ref="E4:E5"/>
    <mergeCell ref="F4:F5"/>
    <mergeCell ref="G4:G5"/>
    <mergeCell ref="I21:I22"/>
    <mergeCell ref="J21:J22"/>
    <mergeCell ref="A30:A31"/>
    <mergeCell ref="C30:C31"/>
    <mergeCell ref="D30:D31"/>
    <mergeCell ref="E30:E31"/>
    <mergeCell ref="F30:F31"/>
    <mergeCell ref="G30:G31"/>
    <mergeCell ref="H30:H31"/>
    <mergeCell ref="I30:I31"/>
    <mergeCell ref="J30:J31"/>
    <mergeCell ref="G37:G38"/>
    <mergeCell ref="H37:H38"/>
    <mergeCell ref="I37:I38"/>
    <mergeCell ref="J37:J38"/>
    <mergeCell ref="A37:A38"/>
    <mergeCell ref="C37:C38"/>
    <mergeCell ref="D37:D38"/>
    <mergeCell ref="E37:E38"/>
    <mergeCell ref="F37:F38"/>
  </mergeCells>
  <pageMargins left="0.19685039370078741" right="0.19685039370078741" top="0.19685039370078741" bottom="0.19685039370078741" header="0.31496062992125984" footer="0.31496062992125984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3</vt:i4>
      </vt:variant>
    </vt:vector>
  </HeadingPairs>
  <TitlesOfParts>
    <vt:vector size="9" baseType="lpstr">
      <vt:lpstr>Úhrady SÚKL 2025 - limity</vt:lpstr>
      <vt:lpstr>Úhrady SÚKL 2025</vt:lpstr>
      <vt:lpstr>Úhrady SUKL - vlhké hojení</vt:lpstr>
      <vt:lpstr>Úhrady SUKL - tradiční hojení</vt:lpstr>
      <vt:lpstr>Úhrady SUKL - obinadla</vt:lpstr>
      <vt:lpstr>Úhrady SUKL - ostatní materiál</vt:lpstr>
      <vt:lpstr>'Úhrady SÚKL 2025'!_GoBack</vt:lpstr>
      <vt:lpstr>'Úhrady SÚKL 2025 - limity'!_GoBack</vt:lpstr>
      <vt:lpstr>'Úhrady SUKL - ostatní materiál'!Oblast_tisku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Plucar, Lukas</dc:creator>
  <cp:lastModifiedBy>Prokopova, Dagmar</cp:lastModifiedBy>
  <cp:lastPrinted>2020-02-28T10:05:12Z</cp:lastPrinted>
  <dcterms:created xsi:type="dcterms:W3CDTF">2019-11-25T11:08:10Z</dcterms:created>
  <dcterms:modified xsi:type="dcterms:W3CDTF">2025-09-10T19:49:19Z</dcterms:modified>
</cp:coreProperties>
</file>